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O:\DATENUEBERNAHME\Literatur\Corona Unterlagen\"/>
    </mc:Choice>
  </mc:AlternateContent>
  <xr:revisionPtr revIDLastSave="0" documentId="8_{98AA494B-7B2F-469E-BEEE-9BCBCC70BF06}" xr6:coauthVersionLast="45" xr6:coauthVersionMax="45" xr10:uidLastSave="{00000000-0000-0000-0000-000000000000}"/>
  <workbookProtection workbookAlgorithmName="SHA-512" workbookHashValue="PpcvneadV2mopt377pT95GI7FHiTCTiK0+SMuQlRFSz+1eF0ssvxq8EIvvQ3a7GNRpm1DhiM1eIdHNVpckSXow==" workbookSaltValue="/dRW+DK1d3lImbV4RaPP3A==" workbookSpinCount="100000" lockStructure="1"/>
  <bookViews>
    <workbookView xWindow="-120" yWindow="-120" windowWidth="29040" windowHeight="15840" xr2:uid="{00000000-000D-0000-FFFF-FFFF00000000}"/>
  </bookViews>
  <sheets>
    <sheet name="Tabelle1" sheetId="1" r:id="rId1"/>
    <sheet name="40" sheetId="2" state="hidden" r:id="rId2"/>
  </sheets>
  <definedNames>
    <definedName name="_xlnm.Print_Titles" localSheetId="0">Tabelle1!$8:$10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251" i="1" l="1"/>
  <c r="H251" i="1" s="1"/>
  <c r="G250" i="1"/>
  <c r="H250" i="1" s="1"/>
  <c r="G249" i="1"/>
  <c r="H249" i="1" s="1"/>
  <c r="G248" i="1"/>
  <c r="H248" i="1" s="1"/>
  <c r="G247" i="1"/>
  <c r="H247" i="1" s="1"/>
  <c r="G246" i="1"/>
  <c r="H246" i="1" s="1"/>
  <c r="G245" i="1"/>
  <c r="H245" i="1" s="1"/>
  <c r="G244" i="1"/>
  <c r="H244" i="1" s="1"/>
  <c r="G243" i="1"/>
  <c r="H243" i="1" s="1"/>
  <c r="G242" i="1"/>
  <c r="H242" i="1" s="1"/>
  <c r="G241" i="1"/>
  <c r="H241" i="1" s="1"/>
  <c r="G240" i="1"/>
  <c r="H240" i="1" s="1"/>
  <c r="G239" i="1"/>
  <c r="H239" i="1" s="1"/>
  <c r="G238" i="1"/>
  <c r="H238" i="1" s="1"/>
  <c r="G237" i="1"/>
  <c r="H237" i="1" s="1"/>
  <c r="G236" i="1"/>
  <c r="H236" i="1" s="1"/>
  <c r="G235" i="1"/>
  <c r="H235" i="1" s="1"/>
  <c r="G234" i="1"/>
  <c r="H234" i="1" s="1"/>
  <c r="G233" i="1"/>
  <c r="H233" i="1" s="1"/>
  <c r="G232" i="1"/>
  <c r="H232" i="1" s="1"/>
  <c r="G231" i="1"/>
  <c r="H231" i="1" s="1"/>
  <c r="G230" i="1"/>
  <c r="H230" i="1" s="1"/>
  <c r="G229" i="1"/>
  <c r="H229" i="1" s="1"/>
  <c r="G228" i="1"/>
  <c r="H228" i="1" s="1"/>
  <c r="G227" i="1"/>
  <c r="H227" i="1" s="1"/>
  <c r="G226" i="1"/>
  <c r="H226" i="1" s="1"/>
  <c r="G225" i="1"/>
  <c r="H225" i="1" s="1"/>
  <c r="G224" i="1"/>
  <c r="H224" i="1" s="1"/>
  <c r="G223" i="1"/>
  <c r="H223" i="1" s="1"/>
  <c r="G222" i="1"/>
  <c r="H222" i="1" s="1"/>
  <c r="G221" i="1"/>
  <c r="H221" i="1" s="1"/>
  <c r="G220" i="1"/>
  <c r="H220" i="1" s="1"/>
  <c r="G219" i="1"/>
  <c r="H219" i="1" s="1"/>
  <c r="G218" i="1"/>
  <c r="H218" i="1" s="1"/>
  <c r="G217" i="1"/>
  <c r="H217" i="1" s="1"/>
  <c r="G216" i="1"/>
  <c r="H216" i="1" s="1"/>
  <c r="G215" i="1"/>
  <c r="H215" i="1" s="1"/>
  <c r="G214" i="1"/>
  <c r="H214" i="1" s="1"/>
  <c r="G213" i="1"/>
  <c r="H213" i="1" s="1"/>
  <c r="G212" i="1"/>
  <c r="H212" i="1" s="1"/>
  <c r="G211" i="1"/>
  <c r="H211" i="1" s="1"/>
  <c r="G210" i="1"/>
  <c r="H210" i="1" s="1"/>
  <c r="G209" i="1"/>
  <c r="H209" i="1" s="1"/>
  <c r="G208" i="1"/>
  <c r="H208" i="1" s="1"/>
  <c r="G207" i="1"/>
  <c r="H207" i="1" s="1"/>
  <c r="G206" i="1"/>
  <c r="H206" i="1" s="1"/>
  <c r="G205" i="1"/>
  <c r="H205" i="1" s="1"/>
  <c r="G204" i="1"/>
  <c r="H204" i="1" s="1"/>
  <c r="G203" i="1"/>
  <c r="H203" i="1" s="1"/>
  <c r="G202" i="1"/>
  <c r="H202" i="1" s="1"/>
  <c r="G201" i="1"/>
  <c r="H201" i="1" s="1"/>
  <c r="G200" i="1"/>
  <c r="H200" i="1" s="1"/>
  <c r="G199" i="1"/>
  <c r="H199" i="1" s="1"/>
  <c r="G198" i="1"/>
  <c r="H198" i="1" s="1"/>
  <c r="G197" i="1"/>
  <c r="H197" i="1" s="1"/>
  <c r="G196" i="1"/>
  <c r="H196" i="1" s="1"/>
  <c r="G195" i="1"/>
  <c r="H195" i="1" s="1"/>
  <c r="G194" i="1"/>
  <c r="H194" i="1" s="1"/>
  <c r="G193" i="1"/>
  <c r="H193" i="1" s="1"/>
  <c r="G192" i="1"/>
  <c r="H192" i="1" s="1"/>
  <c r="G191" i="1"/>
  <c r="H191" i="1" s="1"/>
  <c r="G190" i="1"/>
  <c r="H190" i="1" s="1"/>
  <c r="G189" i="1"/>
  <c r="H189" i="1" s="1"/>
  <c r="G188" i="1"/>
  <c r="H188" i="1" s="1"/>
  <c r="G187" i="1"/>
  <c r="H187" i="1" s="1"/>
  <c r="G186" i="1"/>
  <c r="H186" i="1" s="1"/>
  <c r="G185" i="1"/>
  <c r="H185" i="1" s="1"/>
  <c r="G184" i="1"/>
  <c r="H184" i="1" s="1"/>
  <c r="G183" i="1"/>
  <c r="H183" i="1" s="1"/>
  <c r="G182" i="1"/>
  <c r="H182" i="1" s="1"/>
  <c r="G181" i="1"/>
  <c r="H181" i="1" s="1"/>
  <c r="G180" i="1"/>
  <c r="H180" i="1" s="1"/>
  <c r="G179" i="1"/>
  <c r="H179" i="1" s="1"/>
  <c r="G178" i="1"/>
  <c r="H178" i="1" s="1"/>
  <c r="G177" i="1"/>
  <c r="H177" i="1" s="1"/>
  <c r="G176" i="1"/>
  <c r="H176" i="1" s="1"/>
  <c r="G175" i="1"/>
  <c r="H175" i="1" s="1"/>
  <c r="G174" i="1"/>
  <c r="H174" i="1" s="1"/>
  <c r="G173" i="1"/>
  <c r="H173" i="1" s="1"/>
  <c r="G172" i="1"/>
  <c r="H172" i="1" s="1"/>
  <c r="G171" i="1"/>
  <c r="H171" i="1" s="1"/>
  <c r="G170" i="1"/>
  <c r="H170" i="1" s="1"/>
  <c r="G169" i="1"/>
  <c r="H169" i="1" s="1"/>
  <c r="G168" i="1"/>
  <c r="H168" i="1" s="1"/>
  <c r="G167" i="1"/>
  <c r="H167" i="1" s="1"/>
  <c r="G166" i="1"/>
  <c r="H166" i="1" s="1"/>
  <c r="G165" i="1"/>
  <c r="H165" i="1" s="1"/>
  <c r="G164" i="1"/>
  <c r="H164" i="1" s="1"/>
  <c r="G163" i="1"/>
  <c r="H163" i="1" s="1"/>
  <c r="G162" i="1"/>
  <c r="H162" i="1" s="1"/>
  <c r="G161" i="1"/>
  <c r="H161" i="1" s="1"/>
  <c r="G160" i="1"/>
  <c r="H160" i="1" s="1"/>
  <c r="G159" i="1"/>
  <c r="H159" i="1" s="1"/>
  <c r="G158" i="1"/>
  <c r="H158" i="1" s="1"/>
  <c r="G157" i="1"/>
  <c r="H157" i="1" s="1"/>
  <c r="G156" i="1"/>
  <c r="H156" i="1" s="1"/>
  <c r="G155" i="1"/>
  <c r="H155" i="1" s="1"/>
  <c r="G154" i="1"/>
  <c r="H154" i="1" s="1"/>
  <c r="G153" i="1"/>
  <c r="H153" i="1" s="1"/>
  <c r="G152" i="1"/>
  <c r="H152" i="1" s="1"/>
  <c r="G151" i="1"/>
  <c r="H151" i="1" s="1"/>
  <c r="G150" i="1"/>
  <c r="H150" i="1" s="1"/>
  <c r="G149" i="1"/>
  <c r="H149" i="1" s="1"/>
  <c r="G148" i="1"/>
  <c r="H148" i="1" s="1"/>
  <c r="G147" i="1"/>
  <c r="H147" i="1" s="1"/>
  <c r="G146" i="1"/>
  <c r="H146" i="1" s="1"/>
  <c r="G145" i="1"/>
  <c r="H145" i="1" s="1"/>
  <c r="G144" i="1"/>
  <c r="H144" i="1" s="1"/>
  <c r="G143" i="1"/>
  <c r="H143" i="1" s="1"/>
  <c r="G142" i="1"/>
  <c r="H142" i="1" s="1"/>
  <c r="G141" i="1"/>
  <c r="H141" i="1" s="1"/>
  <c r="G140" i="1"/>
  <c r="H140" i="1" s="1"/>
  <c r="G139" i="1"/>
  <c r="H139" i="1" s="1"/>
  <c r="G138" i="1"/>
  <c r="H138" i="1" s="1"/>
  <c r="G137" i="1"/>
  <c r="H137" i="1" s="1"/>
  <c r="G136" i="1"/>
  <c r="H136" i="1" s="1"/>
  <c r="G135" i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G129" i="1"/>
  <c r="H129" i="1" s="1"/>
  <c r="G128" i="1"/>
  <c r="H128" i="1" s="1"/>
  <c r="G127" i="1"/>
  <c r="H127" i="1" s="1"/>
  <c r="G126" i="1"/>
  <c r="H126" i="1" s="1"/>
  <c r="G125" i="1"/>
  <c r="H125" i="1" s="1"/>
  <c r="G124" i="1"/>
  <c r="H124" i="1" s="1"/>
  <c r="G123" i="1"/>
  <c r="H123" i="1" s="1"/>
  <c r="G122" i="1"/>
  <c r="H122" i="1" s="1"/>
  <c r="G121" i="1"/>
  <c r="H121" i="1" s="1"/>
  <c r="G120" i="1"/>
  <c r="H120" i="1" s="1"/>
  <c r="G119" i="1"/>
  <c r="H119" i="1" s="1"/>
  <c r="G118" i="1"/>
  <c r="H118" i="1" s="1"/>
  <c r="G117" i="1"/>
  <c r="H117" i="1" s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F4" i="2" l="1"/>
  <c r="I4" i="2"/>
  <c r="J4" i="2" s="1"/>
  <c r="K4" i="2"/>
  <c r="F5" i="2"/>
  <c r="I5" i="2"/>
  <c r="J5" i="2" s="1"/>
  <c r="K5" i="2"/>
  <c r="A6" i="2"/>
  <c r="F6" i="2"/>
  <c r="I6" i="2"/>
  <c r="J6" i="2"/>
  <c r="K6" i="2"/>
  <c r="L6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F7" i="2"/>
  <c r="I7" i="2"/>
  <c r="J7" i="2"/>
  <c r="L7" i="2" s="1"/>
  <c r="K7" i="2"/>
  <c r="F8" i="2"/>
  <c r="I8" i="2"/>
  <c r="J8" i="2" s="1"/>
  <c r="L8" i="2" s="1"/>
  <c r="K8" i="2"/>
  <c r="F9" i="2"/>
  <c r="I9" i="2"/>
  <c r="J9" i="2"/>
  <c r="L9" i="2" s="1"/>
  <c r="K9" i="2"/>
  <c r="F10" i="2"/>
  <c r="I10" i="2"/>
  <c r="J10" i="2"/>
  <c r="K10" i="2"/>
  <c r="F11" i="2"/>
  <c r="I11" i="2"/>
  <c r="J11" i="2" s="1"/>
  <c r="K11" i="2"/>
  <c r="F12" i="2"/>
  <c r="I12" i="2"/>
  <c r="J12" i="2" s="1"/>
  <c r="K12" i="2"/>
  <c r="F13" i="2"/>
  <c r="I13" i="2"/>
  <c r="J13" i="2" s="1"/>
  <c r="K13" i="2"/>
  <c r="F14" i="2"/>
  <c r="I14" i="2"/>
  <c r="J14" i="2" s="1"/>
  <c r="L14" i="2" s="1"/>
  <c r="K14" i="2"/>
  <c r="F15" i="2"/>
  <c r="I15" i="2"/>
  <c r="J15" i="2" s="1"/>
  <c r="L15" i="2" s="1"/>
  <c r="K15" i="2"/>
  <c r="F16" i="2"/>
  <c r="I16" i="2"/>
  <c r="J16" i="2" s="1"/>
  <c r="K16" i="2"/>
  <c r="F17" i="2"/>
  <c r="I17" i="2"/>
  <c r="J17" i="2"/>
  <c r="K17" i="2"/>
  <c r="F18" i="2"/>
  <c r="I18" i="2"/>
  <c r="J18" i="2"/>
  <c r="K18" i="2"/>
  <c r="F19" i="2"/>
  <c r="I19" i="2"/>
  <c r="J19" i="2" s="1"/>
  <c r="L19" i="2" s="1"/>
  <c r="K19" i="2"/>
  <c r="F20" i="2"/>
  <c r="I20" i="2"/>
  <c r="J20" i="2" s="1"/>
  <c r="L20" i="2" s="1"/>
  <c r="K20" i="2"/>
  <c r="F21" i="2"/>
  <c r="I21" i="2"/>
  <c r="J21" i="2" s="1"/>
  <c r="K21" i="2"/>
  <c r="F22" i="2"/>
  <c r="I22" i="2"/>
  <c r="J22" i="2"/>
  <c r="L22" i="2" s="1"/>
  <c r="K22" i="2"/>
  <c r="F23" i="2"/>
  <c r="I23" i="2"/>
  <c r="J23" i="2"/>
  <c r="L23" i="2" s="1"/>
  <c r="K23" i="2"/>
  <c r="F24" i="2"/>
  <c r="I24" i="2"/>
  <c r="J24" i="2" s="1"/>
  <c r="L24" i="2" s="1"/>
  <c r="K24" i="2"/>
  <c r="F25" i="2"/>
  <c r="I25" i="2"/>
  <c r="J25" i="2"/>
  <c r="L25" i="2" s="1"/>
  <c r="K25" i="2"/>
  <c r="F26" i="2"/>
  <c r="I26" i="2"/>
  <c r="J26" i="2"/>
  <c r="L26" i="2" s="1"/>
  <c r="K26" i="2"/>
  <c r="F27" i="2"/>
  <c r="I27" i="2"/>
  <c r="J27" i="2" s="1"/>
  <c r="K27" i="2"/>
  <c r="F28" i="2"/>
  <c r="I28" i="2"/>
  <c r="J28" i="2" s="1"/>
  <c r="K28" i="2"/>
  <c r="F29" i="2"/>
  <c r="I29" i="2"/>
  <c r="J29" i="2" s="1"/>
  <c r="K29" i="2"/>
  <c r="F30" i="2"/>
  <c r="I30" i="2"/>
  <c r="J30" i="2" s="1"/>
  <c r="L30" i="2" s="1"/>
  <c r="K30" i="2"/>
  <c r="F31" i="2"/>
  <c r="I31" i="2"/>
  <c r="J31" i="2"/>
  <c r="K31" i="2"/>
  <c r="L31" i="2"/>
  <c r="F32" i="2"/>
  <c r="I32" i="2"/>
  <c r="J32" i="2" s="1"/>
  <c r="K32" i="2"/>
  <c r="F33" i="2"/>
  <c r="I33" i="2"/>
  <c r="J33" i="2"/>
  <c r="K33" i="2"/>
  <c r="F34" i="2"/>
  <c r="I34" i="2"/>
  <c r="J34" i="2"/>
  <c r="K34" i="2"/>
  <c r="F35" i="2"/>
  <c r="I35" i="2"/>
  <c r="J35" i="2" s="1"/>
  <c r="K35" i="2"/>
  <c r="F36" i="2"/>
  <c r="I36" i="2"/>
  <c r="J36" i="2" s="1"/>
  <c r="K36" i="2"/>
  <c r="F37" i="2"/>
  <c r="I37" i="2"/>
  <c r="J37" i="2" s="1"/>
  <c r="K37" i="2"/>
  <c r="F38" i="2"/>
  <c r="I38" i="2"/>
  <c r="J38" i="2"/>
  <c r="L38" i="2" s="1"/>
  <c r="K38" i="2"/>
  <c r="F39" i="2"/>
  <c r="I39" i="2"/>
  <c r="J39" i="2"/>
  <c r="L39" i="2" s="1"/>
  <c r="K39" i="2"/>
  <c r="F40" i="2"/>
  <c r="I40" i="2"/>
  <c r="J40" i="2" s="1"/>
  <c r="K40" i="2"/>
  <c r="F41" i="2"/>
  <c r="I41" i="2"/>
  <c r="J41" i="2"/>
  <c r="L41" i="2" s="1"/>
  <c r="K41" i="2"/>
  <c r="F42" i="2"/>
  <c r="I42" i="2"/>
  <c r="J42" i="2"/>
  <c r="L42" i="2" s="1"/>
  <c r="K42" i="2"/>
  <c r="F43" i="2"/>
  <c r="I43" i="2"/>
  <c r="J43" i="2" s="1"/>
  <c r="K43" i="2"/>
  <c r="F44" i="2"/>
  <c r="I44" i="2"/>
  <c r="J44" i="2" s="1"/>
  <c r="K44" i="2"/>
  <c r="F45" i="2"/>
  <c r="I45" i="2"/>
  <c r="J45" i="2" s="1"/>
  <c r="L45" i="2" s="1"/>
  <c r="K45" i="2"/>
  <c r="F46" i="2"/>
  <c r="I46" i="2"/>
  <c r="J46" i="2" s="1"/>
  <c r="L46" i="2" s="1"/>
  <c r="K46" i="2"/>
  <c r="F47" i="2"/>
  <c r="I47" i="2"/>
  <c r="J47" i="2"/>
  <c r="K47" i="2"/>
  <c r="L47" i="2"/>
  <c r="F48" i="2"/>
  <c r="I48" i="2"/>
  <c r="J48" i="2" s="1"/>
  <c r="K48" i="2"/>
  <c r="F49" i="2"/>
  <c r="I49" i="2"/>
  <c r="J49" i="2" s="1"/>
  <c r="L49" i="2" s="1"/>
  <c r="K49" i="2"/>
  <c r="F50" i="2"/>
  <c r="I50" i="2"/>
  <c r="J50" i="2"/>
  <c r="K50" i="2"/>
  <c r="F51" i="2"/>
  <c r="I51" i="2"/>
  <c r="J51" i="2" s="1"/>
  <c r="K51" i="2"/>
  <c r="F52" i="2"/>
  <c r="I52" i="2"/>
  <c r="J52" i="2" s="1"/>
  <c r="L52" i="2" s="1"/>
  <c r="K52" i="2"/>
  <c r="F53" i="2"/>
  <c r="I53" i="2"/>
  <c r="J53" i="2" s="1"/>
  <c r="K53" i="2"/>
  <c r="F54" i="2"/>
  <c r="I54" i="2"/>
  <c r="J54" i="2"/>
  <c r="L54" i="2" s="1"/>
  <c r="K54" i="2"/>
  <c r="F55" i="2"/>
  <c r="I55" i="2"/>
  <c r="J55" i="2" s="1"/>
  <c r="K55" i="2"/>
  <c r="F56" i="2"/>
  <c r="I56" i="2"/>
  <c r="J56" i="2" s="1"/>
  <c r="K56" i="2"/>
  <c r="F57" i="2"/>
  <c r="I57" i="2"/>
  <c r="J57" i="2"/>
  <c r="K57" i="2"/>
  <c r="F58" i="2"/>
  <c r="I58" i="2"/>
  <c r="J58" i="2" s="1"/>
  <c r="L58" i="2" s="1"/>
  <c r="K58" i="2"/>
  <c r="F59" i="2"/>
  <c r="I59" i="2"/>
  <c r="J59" i="2" s="1"/>
  <c r="K59" i="2"/>
  <c r="F60" i="2"/>
  <c r="I60" i="2"/>
  <c r="J60" i="2" s="1"/>
  <c r="L60" i="2" s="1"/>
  <c r="K60" i="2"/>
  <c r="F61" i="2"/>
  <c r="I61" i="2"/>
  <c r="J61" i="2" s="1"/>
  <c r="K61" i="2"/>
  <c r="F62" i="2"/>
  <c r="I62" i="2"/>
  <c r="J62" i="2"/>
  <c r="K62" i="2"/>
  <c r="L62" i="2"/>
  <c r="F63" i="2"/>
  <c r="I63" i="2"/>
  <c r="J63" i="2"/>
  <c r="L63" i="2" s="1"/>
  <c r="K63" i="2"/>
  <c r="F64" i="2"/>
  <c r="I64" i="2"/>
  <c r="J64" i="2" s="1"/>
  <c r="L64" i="2" s="1"/>
  <c r="K64" i="2"/>
  <c r="F65" i="2"/>
  <c r="I65" i="2"/>
  <c r="J65" i="2"/>
  <c r="L65" i="2" s="1"/>
  <c r="K65" i="2"/>
  <c r="F66" i="2"/>
  <c r="I66" i="2"/>
  <c r="J66" i="2"/>
  <c r="K66" i="2"/>
  <c r="F67" i="2"/>
  <c r="I67" i="2"/>
  <c r="J67" i="2" s="1"/>
  <c r="K67" i="2"/>
  <c r="F68" i="2"/>
  <c r="I68" i="2"/>
  <c r="J68" i="2" s="1"/>
  <c r="K68" i="2"/>
  <c r="F69" i="2"/>
  <c r="I69" i="2"/>
  <c r="J69" i="2" s="1"/>
  <c r="L69" i="2" s="1"/>
  <c r="K69" i="2"/>
  <c r="F70" i="2"/>
  <c r="I70" i="2"/>
  <c r="J70" i="2" s="1"/>
  <c r="L70" i="2" s="1"/>
  <c r="K70" i="2"/>
  <c r="F71" i="2"/>
  <c r="I71" i="2"/>
  <c r="J71" i="2" s="1"/>
  <c r="L71" i="2" s="1"/>
  <c r="K71" i="2"/>
  <c r="F72" i="2"/>
  <c r="I72" i="2"/>
  <c r="J72" i="2" s="1"/>
  <c r="K72" i="2"/>
  <c r="F73" i="2"/>
  <c r="I73" i="2"/>
  <c r="J73" i="2" s="1"/>
  <c r="L73" i="2" s="1"/>
  <c r="K73" i="2"/>
  <c r="F74" i="2"/>
  <c r="I74" i="2"/>
  <c r="J74" i="2"/>
  <c r="K74" i="2"/>
  <c r="F75" i="2"/>
  <c r="I75" i="2"/>
  <c r="J75" i="2" s="1"/>
  <c r="L75" i="2" s="1"/>
  <c r="K75" i="2"/>
  <c r="F76" i="2"/>
  <c r="I76" i="2"/>
  <c r="J76" i="2" s="1"/>
  <c r="L76" i="2" s="1"/>
  <c r="K76" i="2"/>
  <c r="F77" i="2"/>
  <c r="I77" i="2"/>
  <c r="J77" i="2" s="1"/>
  <c r="K77" i="2"/>
  <c r="F78" i="2"/>
  <c r="I78" i="2"/>
  <c r="J78" i="2"/>
  <c r="L78" i="2" s="1"/>
  <c r="K78" i="2"/>
  <c r="F79" i="2"/>
  <c r="I79" i="2"/>
  <c r="J79" i="2" s="1"/>
  <c r="K79" i="2"/>
  <c r="F80" i="2"/>
  <c r="I80" i="2"/>
  <c r="J80" i="2" s="1"/>
  <c r="K80" i="2"/>
  <c r="F81" i="2"/>
  <c r="I81" i="2"/>
  <c r="J81" i="2"/>
  <c r="K81" i="2"/>
  <c r="F82" i="2"/>
  <c r="I82" i="2"/>
  <c r="J82" i="2" s="1"/>
  <c r="L82" i="2" s="1"/>
  <c r="K82" i="2"/>
  <c r="F83" i="2"/>
  <c r="I83" i="2"/>
  <c r="J83" i="2" s="1"/>
  <c r="K83" i="2"/>
  <c r="F84" i="2"/>
  <c r="I84" i="2"/>
  <c r="J84" i="2" s="1"/>
  <c r="K84" i="2"/>
  <c r="F85" i="2"/>
  <c r="I85" i="2"/>
  <c r="J85" i="2" s="1"/>
  <c r="K85" i="2"/>
  <c r="F86" i="2"/>
  <c r="I86" i="2"/>
  <c r="J86" i="2"/>
  <c r="L86" i="2" s="1"/>
  <c r="K86" i="2"/>
  <c r="F87" i="2"/>
  <c r="I87" i="2"/>
  <c r="J87" i="2" s="1"/>
  <c r="K87" i="2"/>
  <c r="F88" i="2"/>
  <c r="I88" i="2"/>
  <c r="J88" i="2" s="1"/>
  <c r="K88" i="2"/>
  <c r="F89" i="2"/>
  <c r="I89" i="2"/>
  <c r="J89" i="2" s="1"/>
  <c r="L89" i="2" s="1"/>
  <c r="K89" i="2"/>
  <c r="F90" i="2"/>
  <c r="I90" i="2"/>
  <c r="J90" i="2"/>
  <c r="K90" i="2"/>
  <c r="F91" i="2"/>
  <c r="I91" i="2"/>
  <c r="J91" i="2" s="1"/>
  <c r="L91" i="2" s="1"/>
  <c r="K91" i="2"/>
  <c r="F92" i="2"/>
  <c r="I92" i="2"/>
  <c r="J92" i="2" s="1"/>
  <c r="L92" i="2" s="1"/>
  <c r="K92" i="2"/>
  <c r="F93" i="2"/>
  <c r="I93" i="2"/>
  <c r="J93" i="2" s="1"/>
  <c r="K93" i="2"/>
  <c r="F94" i="2"/>
  <c r="I94" i="2"/>
  <c r="J94" i="2"/>
  <c r="L94" i="2" s="1"/>
  <c r="K94" i="2"/>
  <c r="F95" i="2"/>
  <c r="I95" i="2"/>
  <c r="J95" i="2" s="1"/>
  <c r="K95" i="2"/>
  <c r="F96" i="2"/>
  <c r="I96" i="2"/>
  <c r="J96" i="2" s="1"/>
  <c r="K96" i="2"/>
  <c r="F97" i="2"/>
  <c r="I97" i="2"/>
  <c r="J97" i="2"/>
  <c r="K97" i="2"/>
  <c r="F98" i="2"/>
  <c r="I98" i="2"/>
  <c r="J98" i="2" s="1"/>
  <c r="L98" i="2" s="1"/>
  <c r="K98" i="2"/>
  <c r="F99" i="2"/>
  <c r="I99" i="2"/>
  <c r="J99" i="2" s="1"/>
  <c r="K99" i="2"/>
  <c r="F100" i="2"/>
  <c r="I100" i="2"/>
  <c r="J100" i="2" s="1"/>
  <c r="L100" i="2" s="1"/>
  <c r="K100" i="2"/>
  <c r="F101" i="2"/>
  <c r="I101" i="2"/>
  <c r="J101" i="2" s="1"/>
  <c r="K101" i="2"/>
  <c r="F102" i="2"/>
  <c r="I102" i="2"/>
  <c r="J102" i="2"/>
  <c r="K102" i="2"/>
  <c r="L102" i="2"/>
  <c r="F103" i="2"/>
  <c r="I103" i="2"/>
  <c r="J103" i="2" s="1"/>
  <c r="K103" i="2"/>
  <c r="L103" i="2" l="1"/>
  <c r="L85" i="2"/>
  <c r="L67" i="2"/>
  <c r="L37" i="2"/>
  <c r="L11" i="2"/>
  <c r="L80" i="2"/>
  <c r="L32" i="2"/>
  <c r="L28" i="2"/>
  <c r="L88" i="2"/>
  <c r="L74" i="2"/>
  <c r="L57" i="2"/>
  <c r="L48" i="2"/>
  <c r="L44" i="2"/>
  <c r="L18" i="2"/>
  <c r="L83" i="2"/>
  <c r="L35" i="2"/>
  <c r="L61" i="2"/>
  <c r="L43" i="2"/>
  <c r="L101" i="2"/>
  <c r="L96" i="2"/>
  <c r="L56" i="2"/>
  <c r="L34" i="2"/>
  <c r="L17" i="2"/>
  <c r="L84" i="2"/>
  <c r="L66" i="2"/>
  <c r="L40" i="2"/>
  <c r="L10" i="2"/>
  <c r="L97" i="2"/>
  <c r="L87" i="2"/>
  <c r="L51" i="2"/>
  <c r="L13" i="2"/>
  <c r="L5" i="2"/>
  <c r="L79" i="2"/>
  <c r="L27" i="2"/>
  <c r="L95" i="2"/>
  <c r="L21" i="2"/>
  <c r="L72" i="2"/>
  <c r="L50" i="2"/>
  <c r="L33" i="2"/>
  <c r="L16" i="2"/>
  <c r="L12" i="2"/>
  <c r="L4" i="2"/>
  <c r="L36" i="2"/>
  <c r="L93" i="2"/>
  <c r="L53" i="2"/>
  <c r="L77" i="2"/>
  <c r="L55" i="2"/>
  <c r="L90" i="2"/>
  <c r="L81" i="2"/>
  <c r="L68" i="2"/>
  <c r="L99" i="2"/>
  <c r="L59" i="2"/>
  <c r="L29" i="2"/>
  <c r="D4" i="1"/>
  <c r="D3" i="1"/>
  <c r="D5" i="1" l="1"/>
  <c r="D6" i="1"/>
</calcChain>
</file>

<file path=xl/sharedStrings.xml><?xml version="1.0" encoding="utf-8"?>
<sst xmlns="http://schemas.openxmlformats.org/spreadsheetml/2006/main" count="46" uniqueCount="46">
  <si>
    <t>Name</t>
  </si>
  <si>
    <t>Vorname</t>
  </si>
  <si>
    <t>vor Kurzarbeit</t>
  </si>
  <si>
    <t>während Kurzarbeit</t>
  </si>
  <si>
    <t>vertraglich vereinbarte Teilzeit pro Woche in Stunden</t>
  </si>
  <si>
    <t>Bruttoentgelt pro Monat</t>
  </si>
  <si>
    <t>Pauschalsatz laut Rechner</t>
  </si>
  <si>
    <t>Kurzarbeits-beihilfe</t>
  </si>
  <si>
    <t>Kurzarbeitsbeihilfe</t>
  </si>
  <si>
    <t>A</t>
  </si>
  <si>
    <t>B</t>
  </si>
  <si>
    <t>C</t>
  </si>
  <si>
    <t>D</t>
  </si>
  <si>
    <t>durchschnittliches Bruttoentgelt pro Monat</t>
  </si>
  <si>
    <t>Gesamtausfallstunden während Kurzarbeitsdauer</t>
  </si>
  <si>
    <t xml:space="preserve">Ausfallstunden </t>
  </si>
  <si>
    <t>pro Monat</t>
  </si>
  <si>
    <t>während des gesamten KUA-Zeitraumes</t>
  </si>
  <si>
    <t>Pauschalsatz pro Ausfallstunde</t>
  </si>
  <si>
    <t>Monatsstunden</t>
  </si>
  <si>
    <t>Arbeitskosten + SZ</t>
  </si>
  <si>
    <t>Arbeitskosten Neu</t>
  </si>
  <si>
    <t>DN SV Zielwert</t>
  </si>
  <si>
    <t>Mindest-Bruttoentgelt während KUA</t>
  </si>
  <si>
    <t>Mindest-Nettoentgelt während KUA</t>
  </si>
  <si>
    <t>DG Abgaben</t>
  </si>
  <si>
    <t>DN SV</t>
  </si>
  <si>
    <t>Netto</t>
  </si>
  <si>
    <t>Nettoersatzrate</t>
  </si>
  <si>
    <t xml:space="preserve">Bruttoentgelt vor Kurzarbeit </t>
  </si>
  <si>
    <t>L</t>
  </si>
  <si>
    <t>K</t>
  </si>
  <si>
    <t>J</t>
  </si>
  <si>
    <t>I</t>
  </si>
  <si>
    <t>H</t>
  </si>
  <si>
    <t>G</t>
  </si>
  <si>
    <t>F</t>
  </si>
  <si>
    <t>E</t>
  </si>
  <si>
    <t>J/K</t>
  </si>
  <si>
    <t>40*4,33</t>
  </si>
  <si>
    <t>I+I/6</t>
  </si>
  <si>
    <t>G+D+E-H</t>
  </si>
  <si>
    <t>C*B/100</t>
  </si>
  <si>
    <t>Anzahl der betroffenen Arbeitnehmerinnen und Arbeitnehmer in Teilzeit</t>
  </si>
  <si>
    <t>in das Kurzarbeitsbegehren zu übertragende Angaben:</t>
  </si>
  <si>
    <r>
      <rPr>
        <sz val="14"/>
        <color theme="1"/>
        <rFont val="Calibri"/>
        <family val="2"/>
        <scheme val="minor"/>
      </rPr>
      <t>AMS-Teilzeitberechnungs-Tool für COVID-19 Kurzarbeitsbeihilfe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</si>
</sst>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43" fontId="0" fillId="0" borderId="7" xfId="1" applyFont="1" applyBorder="1"/>
    <xf numFmtId="43" fontId="0" fillId="0" borderId="10" xfId="1" applyFont="1" applyBorder="1"/>
    <xf numFmtId="0" fontId="0" fillId="0" borderId="5" xfId="0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43" fontId="0" fillId="0" borderId="0" xfId="1" applyFont="1"/>
    <xf numFmtId="43" fontId="0" fillId="0" borderId="0" xfId="1" applyFont="1" applyFill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/>
    </xf>
    <xf numFmtId="43" fontId="0" fillId="0" borderId="0" xfId="0" applyNumberFormat="1"/>
    <xf numFmtId="4" fontId="0" fillId="0" borderId="6" xfId="0" applyNumberFormat="1" applyBorder="1"/>
    <xf numFmtId="4" fontId="0" fillId="0" borderId="9" xfId="0" applyNumberFormat="1" applyBorder="1"/>
    <xf numFmtId="4" fontId="0" fillId="0" borderId="12" xfId="0" applyNumberFormat="1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3" fontId="0" fillId="2" borderId="16" xfId="1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43" fontId="0" fillId="2" borderId="8" xfId="1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3" fontId="0" fillId="2" borderId="11" xfId="1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horizontal="right"/>
      <protection locked="0"/>
    </xf>
    <xf numFmtId="43" fontId="0" fillId="0" borderId="25" xfId="1" applyFont="1" applyBorder="1"/>
    <xf numFmtId="164" fontId="0" fillId="0" borderId="26" xfId="1" applyNumberFormat="1" applyFont="1" applyBorder="1" applyAlignment="1">
      <alignment horizontal="right" vertical="center"/>
    </xf>
    <xf numFmtId="43" fontId="0" fillId="0" borderId="26" xfId="0" applyNumberFormat="1" applyBorder="1" applyAlignment="1">
      <alignment horizontal="right"/>
    </xf>
    <xf numFmtId="164" fontId="0" fillId="0" borderId="26" xfId="1" applyNumberFormat="1" applyFont="1" applyBorder="1" applyAlignment="1">
      <alignment horizontal="right"/>
    </xf>
    <xf numFmtId="43" fontId="0" fillId="0" borderId="28" xfId="0" applyNumberForma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5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76201</xdr:rowOff>
    </xdr:from>
    <xdr:to>
      <xdr:col>0</xdr:col>
      <xdr:colOff>1019175</xdr:colOff>
      <xdr:row>0</xdr:row>
      <xdr:rowOff>559485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76201"/>
          <a:ext cx="923925" cy="483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1"/>
  <sheetViews>
    <sheetView showGridLines="0" tabSelected="1" workbookViewId="0">
      <selection activeCell="B13" sqref="B13"/>
    </sheetView>
  </sheetViews>
  <sheetFormatPr baseColWidth="10" defaultRowHeight="15" x14ac:dyDescent="0.25"/>
  <cols>
    <col min="1" max="1" width="16.140625" bestFit="1" customWidth="1"/>
    <col min="2" max="2" width="16.7109375" customWidth="1"/>
    <col min="3" max="3" width="15" customWidth="1"/>
    <col min="4" max="4" width="18" customWidth="1"/>
    <col min="5" max="5" width="15.85546875" bestFit="1" customWidth="1"/>
    <col min="6" max="6" width="17.140625" customWidth="1"/>
    <col min="7" max="7" width="12.140625" bestFit="1" customWidth="1"/>
    <col min="8" max="8" width="14.5703125" customWidth="1"/>
  </cols>
  <sheetData>
    <row r="1" spans="1:9" ht="51" customHeight="1" thickBot="1" x14ac:dyDescent="0.35">
      <c r="A1" s="36"/>
      <c r="B1" s="37" t="s">
        <v>45</v>
      </c>
      <c r="C1" s="38"/>
      <c r="D1" s="38"/>
      <c r="E1" s="38"/>
      <c r="F1" s="38"/>
      <c r="G1" s="38"/>
      <c r="H1" s="38"/>
    </row>
    <row r="2" spans="1:9" x14ac:dyDescent="0.25">
      <c r="A2" s="39" t="s">
        <v>44</v>
      </c>
      <c r="B2" s="40"/>
      <c r="C2" s="40"/>
      <c r="D2" s="41"/>
    </row>
    <row r="3" spans="1:9" ht="32.25" customHeight="1" x14ac:dyDescent="0.25">
      <c r="A3" s="48" t="s">
        <v>43</v>
      </c>
      <c r="B3" s="49"/>
      <c r="C3" s="49"/>
      <c r="D3" s="32">
        <f>COUNT(C11:C251)</f>
        <v>0</v>
      </c>
    </row>
    <row r="4" spans="1:9" hidden="1" x14ac:dyDescent="0.25">
      <c r="A4" s="46" t="s">
        <v>13</v>
      </c>
      <c r="B4" s="47"/>
      <c r="C4" s="47"/>
      <c r="D4" s="33" t="e">
        <f>AVERAGE(C11:C251)</f>
        <v>#DIV/0!</v>
      </c>
    </row>
    <row r="5" spans="1:9" x14ac:dyDescent="0.25">
      <c r="A5" s="46" t="s">
        <v>14</v>
      </c>
      <c r="B5" s="47"/>
      <c r="C5" s="47"/>
      <c r="D5" s="34">
        <f>SUM(F11:F251)</f>
        <v>0</v>
      </c>
    </row>
    <row r="6" spans="1:9" ht="15.75" thickBot="1" x14ac:dyDescent="0.3">
      <c r="A6" s="54" t="s">
        <v>8</v>
      </c>
      <c r="B6" s="55"/>
      <c r="C6" s="55"/>
      <c r="D6" s="35">
        <f>SUM(H11:H251)</f>
        <v>0</v>
      </c>
    </row>
    <row r="7" spans="1:9" ht="15.75" thickBot="1" x14ac:dyDescent="0.3"/>
    <row r="8" spans="1:9" ht="15" customHeight="1" x14ac:dyDescent="0.25">
      <c r="A8" s="57" t="s">
        <v>0</v>
      </c>
      <c r="B8" s="60" t="s">
        <v>1</v>
      </c>
      <c r="C8" s="39" t="s">
        <v>2</v>
      </c>
      <c r="D8" s="41"/>
      <c r="E8" s="44" t="s">
        <v>3</v>
      </c>
      <c r="F8" s="44"/>
      <c r="G8" s="44"/>
      <c r="H8" s="45"/>
    </row>
    <row r="9" spans="1:9" ht="15" customHeight="1" x14ac:dyDescent="0.25">
      <c r="A9" s="58"/>
      <c r="B9" s="61"/>
      <c r="C9" s="50" t="s">
        <v>5</v>
      </c>
      <c r="D9" s="42" t="s">
        <v>4</v>
      </c>
      <c r="E9" s="50" t="s">
        <v>15</v>
      </c>
      <c r="F9" s="51"/>
      <c r="G9" s="52" t="s">
        <v>6</v>
      </c>
      <c r="H9" s="42" t="s">
        <v>7</v>
      </c>
    </row>
    <row r="10" spans="1:9" s="1" customFormat="1" ht="45.75" thickBot="1" x14ac:dyDescent="0.3">
      <c r="A10" s="59"/>
      <c r="B10" s="62"/>
      <c r="C10" s="56"/>
      <c r="D10" s="43"/>
      <c r="E10" s="4" t="s">
        <v>16</v>
      </c>
      <c r="F10" s="5" t="s">
        <v>17</v>
      </c>
      <c r="G10" s="53"/>
      <c r="H10" s="43"/>
    </row>
    <row r="11" spans="1:9" x14ac:dyDescent="0.25">
      <c r="A11" s="14"/>
      <c r="B11" s="15"/>
      <c r="C11" s="16"/>
      <c r="D11" s="17"/>
      <c r="E11" s="18"/>
      <c r="F11" s="29"/>
      <c r="G11" s="11">
        <f>IF(ISNUMBER($E11),IF($C11&gt;=MAX('40'!$A$4:$A$103),VLOOKUP(MAX('40'!$A$4:$A$103),'40'!$A$4:$L$103,12,1),VLOOKUP(Tabelle1!$C11,'40'!$A$4:$L$103,12,1))*40/$D11,0)</f>
        <v>0</v>
      </c>
      <c r="H11" s="2">
        <f>+G11*F11</f>
        <v>0</v>
      </c>
    </row>
    <row r="12" spans="1:9" x14ac:dyDescent="0.25">
      <c r="A12" s="19"/>
      <c r="B12" s="20"/>
      <c r="C12" s="21"/>
      <c r="D12" s="22"/>
      <c r="E12" s="23"/>
      <c r="F12" s="29"/>
      <c r="G12" s="12">
        <f>IF(ISNUMBER($E12),IF($C12&gt;=MAX('40'!$A$4:$A$103),VLOOKUP(MAX('40'!$A$4:$A$103),'40'!$A$4:$L$103,12,1),VLOOKUP(Tabelle1!$C12,'40'!$A$4:$L$103,12,1))*40/$D12,0)</f>
        <v>0</v>
      </c>
      <c r="H12" s="3">
        <f>+G12*F12</f>
        <v>0</v>
      </c>
      <c r="I12" s="10"/>
    </row>
    <row r="13" spans="1:9" x14ac:dyDescent="0.25">
      <c r="A13" s="19"/>
      <c r="B13" s="20"/>
      <c r="C13" s="21"/>
      <c r="D13" s="22"/>
      <c r="E13" s="23"/>
      <c r="F13" s="29"/>
      <c r="G13" s="12">
        <f>IF(ISNUMBER($E13),IF($C13&gt;=MAX('40'!$A$4:$A$103),VLOOKUP(MAX('40'!$A$4:$A$103),'40'!$A$4:$L$103,12,1),VLOOKUP(Tabelle1!$C13,'40'!$A$4:$L$103,12,1))*40/$D13,0)</f>
        <v>0</v>
      </c>
      <c r="H13" s="3">
        <f t="shared" ref="H13:H76" si="0">+G13*F13</f>
        <v>0</v>
      </c>
    </row>
    <row r="14" spans="1:9" x14ac:dyDescent="0.25">
      <c r="A14" s="19"/>
      <c r="B14" s="20"/>
      <c r="C14" s="21"/>
      <c r="D14" s="22"/>
      <c r="E14" s="23"/>
      <c r="F14" s="29"/>
      <c r="G14" s="12">
        <f>IF(ISNUMBER($E14),IF($C14&gt;=MAX('40'!$A$4:$A$103),VLOOKUP(MAX('40'!$A$4:$A$103),'40'!$A$4:$L$103,12,1),VLOOKUP(Tabelle1!$C14,'40'!$A$4:$L$103,12,1))*40/$D14,0)</f>
        <v>0</v>
      </c>
      <c r="H14" s="3">
        <f t="shared" si="0"/>
        <v>0</v>
      </c>
    </row>
    <row r="15" spans="1:9" x14ac:dyDescent="0.25">
      <c r="A15" s="19"/>
      <c r="B15" s="20"/>
      <c r="C15" s="21"/>
      <c r="D15" s="22"/>
      <c r="E15" s="23"/>
      <c r="F15" s="29"/>
      <c r="G15" s="12">
        <f>IF(ISNUMBER($E15),IF($C15&gt;=MAX('40'!$A$4:$A$103),VLOOKUP(MAX('40'!$A$4:$A$103),'40'!$A$4:$L$103,12,1),VLOOKUP(Tabelle1!$C15,'40'!$A$4:$L$103,12,1))*40/$D15,0)</f>
        <v>0</v>
      </c>
      <c r="H15" s="3">
        <f t="shared" si="0"/>
        <v>0</v>
      </c>
    </row>
    <row r="16" spans="1:9" x14ac:dyDescent="0.25">
      <c r="A16" s="19"/>
      <c r="B16" s="20"/>
      <c r="C16" s="21"/>
      <c r="D16" s="22"/>
      <c r="E16" s="23"/>
      <c r="F16" s="29"/>
      <c r="G16" s="12">
        <f>IF(ISNUMBER($E16),IF($C16&gt;=MAX('40'!$A$4:$A$103),VLOOKUP(MAX('40'!$A$4:$A$103),'40'!$A$4:$L$103,12,1),VLOOKUP(Tabelle1!$C16,'40'!$A$4:$L$103,12,1))*40/$D16,0)</f>
        <v>0</v>
      </c>
      <c r="H16" s="3">
        <f t="shared" si="0"/>
        <v>0</v>
      </c>
    </row>
    <row r="17" spans="1:8" x14ac:dyDescent="0.25">
      <c r="A17" s="19"/>
      <c r="B17" s="20"/>
      <c r="C17" s="21"/>
      <c r="D17" s="22"/>
      <c r="E17" s="23"/>
      <c r="F17" s="29"/>
      <c r="G17" s="12">
        <f>IF(ISNUMBER($E17),IF($C17&gt;=MAX('40'!$A$4:$A$103),VLOOKUP(MAX('40'!$A$4:$A$103),'40'!$A$4:$L$103,12,1),VLOOKUP(Tabelle1!$C17,'40'!$A$4:$L$103,12,1))*40/$D17,0)</f>
        <v>0</v>
      </c>
      <c r="H17" s="3">
        <f t="shared" si="0"/>
        <v>0</v>
      </c>
    </row>
    <row r="18" spans="1:8" x14ac:dyDescent="0.25">
      <c r="A18" s="19"/>
      <c r="B18" s="20"/>
      <c r="C18" s="21"/>
      <c r="D18" s="22"/>
      <c r="E18" s="23"/>
      <c r="F18" s="29"/>
      <c r="G18" s="12">
        <f>IF(ISNUMBER($E18),IF($C18&gt;=MAX('40'!$A$4:$A$103),VLOOKUP(MAX('40'!$A$4:$A$103),'40'!$A$4:$L$103,12,1),VLOOKUP(Tabelle1!$C18,'40'!$A$4:$L$103,12,1))*40/$D18,0)</f>
        <v>0</v>
      </c>
      <c r="H18" s="3">
        <f t="shared" si="0"/>
        <v>0</v>
      </c>
    </row>
    <row r="19" spans="1:8" x14ac:dyDescent="0.25">
      <c r="A19" s="19"/>
      <c r="B19" s="20"/>
      <c r="C19" s="21"/>
      <c r="D19" s="22"/>
      <c r="E19" s="23"/>
      <c r="F19" s="29"/>
      <c r="G19" s="12">
        <f>IF(ISNUMBER($E19),IF($C19&gt;=MAX('40'!$A$4:$A$103),VLOOKUP(MAX('40'!$A$4:$A$103),'40'!$A$4:$L$103,12,1),VLOOKUP(Tabelle1!$C19,'40'!$A$4:$L$103,12,1))*40/$D19,0)</f>
        <v>0</v>
      </c>
      <c r="H19" s="3">
        <f t="shared" si="0"/>
        <v>0</v>
      </c>
    </row>
    <row r="20" spans="1:8" x14ac:dyDescent="0.25">
      <c r="A20" s="19"/>
      <c r="B20" s="20"/>
      <c r="C20" s="21"/>
      <c r="D20" s="22"/>
      <c r="E20" s="23"/>
      <c r="F20" s="29"/>
      <c r="G20" s="12">
        <f>IF(ISNUMBER($E20),IF($C20&gt;=MAX('40'!$A$4:$A$103),VLOOKUP(MAX('40'!$A$4:$A$103),'40'!$A$4:$L$103,12,1),VLOOKUP(Tabelle1!$C20,'40'!$A$4:$L$103,12,1))*40/$D20,0)</f>
        <v>0</v>
      </c>
      <c r="H20" s="3">
        <f t="shared" si="0"/>
        <v>0</v>
      </c>
    </row>
    <row r="21" spans="1:8" x14ac:dyDescent="0.25">
      <c r="A21" s="19"/>
      <c r="B21" s="20"/>
      <c r="C21" s="21"/>
      <c r="D21" s="22"/>
      <c r="E21" s="23"/>
      <c r="F21" s="29"/>
      <c r="G21" s="12">
        <f>IF(ISNUMBER($E21),IF($C21&gt;=MAX('40'!$A$4:$A$103),VLOOKUP(MAX('40'!$A$4:$A$103),'40'!$A$4:$L$103,12,1),VLOOKUP(Tabelle1!$C21,'40'!$A$4:$L$103,12,1))*40/$D21,0)</f>
        <v>0</v>
      </c>
      <c r="H21" s="3">
        <f t="shared" si="0"/>
        <v>0</v>
      </c>
    </row>
    <row r="22" spans="1:8" x14ac:dyDescent="0.25">
      <c r="A22" s="19"/>
      <c r="B22" s="20"/>
      <c r="C22" s="21"/>
      <c r="D22" s="22"/>
      <c r="E22" s="23"/>
      <c r="F22" s="29"/>
      <c r="G22" s="12">
        <f>IF(ISNUMBER($E22),IF($C22&gt;=MAX('40'!$A$4:$A$103),VLOOKUP(MAX('40'!$A$4:$A$103),'40'!$A$4:$L$103,12,1),VLOOKUP(Tabelle1!$C22,'40'!$A$4:$L$103,12,1))*40/$D22,0)</f>
        <v>0</v>
      </c>
      <c r="H22" s="3">
        <f t="shared" si="0"/>
        <v>0</v>
      </c>
    </row>
    <row r="23" spans="1:8" x14ac:dyDescent="0.25">
      <c r="A23" s="19"/>
      <c r="B23" s="20"/>
      <c r="C23" s="21"/>
      <c r="D23" s="22"/>
      <c r="E23" s="23"/>
      <c r="F23" s="29"/>
      <c r="G23" s="12">
        <f>IF(ISNUMBER($E23),IF($C23&gt;=MAX('40'!$A$4:$A$103),VLOOKUP(MAX('40'!$A$4:$A$103),'40'!$A$4:$L$103,12,1),VLOOKUP(Tabelle1!$C23,'40'!$A$4:$L$103,12,1))*40/$D23,0)</f>
        <v>0</v>
      </c>
      <c r="H23" s="3">
        <f t="shared" si="0"/>
        <v>0</v>
      </c>
    </row>
    <row r="24" spans="1:8" x14ac:dyDescent="0.25">
      <c r="A24" s="19"/>
      <c r="B24" s="20"/>
      <c r="C24" s="21"/>
      <c r="D24" s="22"/>
      <c r="E24" s="23"/>
      <c r="F24" s="29"/>
      <c r="G24" s="12">
        <f>IF(ISNUMBER($E24),IF($C24&gt;=MAX('40'!$A$4:$A$103),VLOOKUP(MAX('40'!$A$4:$A$103),'40'!$A$4:$L$103,12,1),VLOOKUP(Tabelle1!$C24,'40'!$A$4:$L$103,12,1))*40/$D24,0)</f>
        <v>0</v>
      </c>
      <c r="H24" s="3">
        <f t="shared" si="0"/>
        <v>0</v>
      </c>
    </row>
    <row r="25" spans="1:8" x14ac:dyDescent="0.25">
      <c r="A25" s="19"/>
      <c r="B25" s="20"/>
      <c r="C25" s="21"/>
      <c r="D25" s="22"/>
      <c r="E25" s="23"/>
      <c r="F25" s="29"/>
      <c r="G25" s="12">
        <f>IF(ISNUMBER($E25),IF($C25&gt;=MAX('40'!$A$4:$A$103),VLOOKUP(MAX('40'!$A$4:$A$103),'40'!$A$4:$L$103,12,1),VLOOKUP(Tabelle1!$C25,'40'!$A$4:$L$103,12,1))*40/$D25,0)</f>
        <v>0</v>
      </c>
      <c r="H25" s="3">
        <f t="shared" si="0"/>
        <v>0</v>
      </c>
    </row>
    <row r="26" spans="1:8" x14ac:dyDescent="0.25">
      <c r="A26" s="19"/>
      <c r="B26" s="20"/>
      <c r="C26" s="21"/>
      <c r="D26" s="22"/>
      <c r="E26" s="23"/>
      <c r="F26" s="29"/>
      <c r="G26" s="12">
        <f>IF(ISNUMBER($E26),IF($C26&gt;=MAX('40'!$A$4:$A$103),VLOOKUP(MAX('40'!$A$4:$A$103),'40'!$A$4:$L$103,12,1),VLOOKUP(Tabelle1!$C26,'40'!$A$4:$L$103,12,1))*40/$D26,0)</f>
        <v>0</v>
      </c>
      <c r="H26" s="3">
        <f t="shared" si="0"/>
        <v>0</v>
      </c>
    </row>
    <row r="27" spans="1:8" x14ac:dyDescent="0.25">
      <c r="A27" s="19"/>
      <c r="B27" s="20"/>
      <c r="C27" s="21"/>
      <c r="D27" s="22"/>
      <c r="E27" s="23"/>
      <c r="F27" s="29"/>
      <c r="G27" s="12">
        <f>IF(ISNUMBER($E27),IF($C27&gt;=MAX('40'!$A$4:$A$103),VLOOKUP(MAX('40'!$A$4:$A$103),'40'!$A$4:$L$103,12,1),VLOOKUP(Tabelle1!$C27,'40'!$A$4:$L$103,12,1))*40/$D27,0)</f>
        <v>0</v>
      </c>
      <c r="H27" s="3">
        <f t="shared" si="0"/>
        <v>0</v>
      </c>
    </row>
    <row r="28" spans="1:8" x14ac:dyDescent="0.25">
      <c r="A28" s="19"/>
      <c r="B28" s="20"/>
      <c r="C28" s="21"/>
      <c r="D28" s="22"/>
      <c r="E28" s="23"/>
      <c r="F28" s="29"/>
      <c r="G28" s="12">
        <f>IF(ISNUMBER($E28),IF($C28&gt;=MAX('40'!$A$4:$A$103),VLOOKUP(MAX('40'!$A$4:$A$103),'40'!$A$4:$L$103,12,1),VLOOKUP(Tabelle1!$C28,'40'!$A$4:$L$103,12,1))*40/$D28,0)</f>
        <v>0</v>
      </c>
      <c r="H28" s="3">
        <f t="shared" si="0"/>
        <v>0</v>
      </c>
    </row>
    <row r="29" spans="1:8" x14ac:dyDescent="0.25">
      <c r="A29" s="19"/>
      <c r="B29" s="20"/>
      <c r="C29" s="21"/>
      <c r="D29" s="22"/>
      <c r="E29" s="23"/>
      <c r="F29" s="29"/>
      <c r="G29" s="12">
        <f>IF(ISNUMBER($E29),IF($C29&gt;=MAX('40'!$A$4:$A$103),VLOOKUP(MAX('40'!$A$4:$A$103),'40'!$A$4:$L$103,12,1),VLOOKUP(Tabelle1!$C29,'40'!$A$4:$L$103,12,1))*40/$D29,0)</f>
        <v>0</v>
      </c>
      <c r="H29" s="3">
        <f t="shared" si="0"/>
        <v>0</v>
      </c>
    </row>
    <row r="30" spans="1:8" x14ac:dyDescent="0.25">
      <c r="A30" s="19"/>
      <c r="B30" s="20"/>
      <c r="C30" s="21"/>
      <c r="D30" s="22"/>
      <c r="E30" s="23"/>
      <c r="F30" s="29"/>
      <c r="G30" s="12">
        <f>IF(ISNUMBER($E30),IF($C30&gt;=MAX('40'!$A$4:$A$103),VLOOKUP(MAX('40'!$A$4:$A$103),'40'!$A$4:$L$103,12,1),VLOOKUP(Tabelle1!$C30,'40'!$A$4:$L$103,12,1))*40/$D30,0)</f>
        <v>0</v>
      </c>
      <c r="H30" s="3">
        <f t="shared" si="0"/>
        <v>0</v>
      </c>
    </row>
    <row r="31" spans="1:8" x14ac:dyDescent="0.25">
      <c r="A31" s="19"/>
      <c r="B31" s="20"/>
      <c r="C31" s="21"/>
      <c r="D31" s="22"/>
      <c r="E31" s="23"/>
      <c r="F31" s="29"/>
      <c r="G31" s="12">
        <f>IF(ISNUMBER($E31),IF($C31&gt;=MAX('40'!$A$4:$A$103),VLOOKUP(MAX('40'!$A$4:$A$103),'40'!$A$4:$L$103,12,1),VLOOKUP(Tabelle1!$C31,'40'!$A$4:$L$103,12,1))*40/$D31,0)</f>
        <v>0</v>
      </c>
      <c r="H31" s="3">
        <f t="shared" si="0"/>
        <v>0</v>
      </c>
    </row>
    <row r="32" spans="1:8" x14ac:dyDescent="0.25">
      <c r="A32" s="19"/>
      <c r="B32" s="20"/>
      <c r="C32" s="21"/>
      <c r="D32" s="22"/>
      <c r="E32" s="23"/>
      <c r="F32" s="29"/>
      <c r="G32" s="12">
        <f>IF(ISNUMBER($E32),IF($C32&gt;=MAX('40'!$A$4:$A$103),VLOOKUP(MAX('40'!$A$4:$A$103),'40'!$A$4:$L$103,12,1),VLOOKUP(Tabelle1!$C32,'40'!$A$4:$L$103,12,1))*40/$D32,0)</f>
        <v>0</v>
      </c>
      <c r="H32" s="3">
        <f t="shared" si="0"/>
        <v>0</v>
      </c>
    </row>
    <row r="33" spans="1:8" x14ac:dyDescent="0.25">
      <c r="A33" s="19"/>
      <c r="B33" s="20"/>
      <c r="C33" s="21"/>
      <c r="D33" s="22"/>
      <c r="E33" s="23"/>
      <c r="F33" s="29"/>
      <c r="G33" s="12">
        <f>IF(ISNUMBER($E33),IF($C33&gt;=MAX('40'!$A$4:$A$103),VLOOKUP(MAX('40'!$A$4:$A$103),'40'!$A$4:$L$103,12,1),VLOOKUP(Tabelle1!$C33,'40'!$A$4:$L$103,12,1))*40/$D33,0)</f>
        <v>0</v>
      </c>
      <c r="H33" s="3">
        <f t="shared" si="0"/>
        <v>0</v>
      </c>
    </row>
    <row r="34" spans="1:8" x14ac:dyDescent="0.25">
      <c r="A34" s="19"/>
      <c r="B34" s="20"/>
      <c r="C34" s="21"/>
      <c r="D34" s="22"/>
      <c r="E34" s="23"/>
      <c r="F34" s="29"/>
      <c r="G34" s="12">
        <f>IF(ISNUMBER($E34),IF($C34&gt;=MAX('40'!$A$4:$A$103),VLOOKUP(MAX('40'!$A$4:$A$103),'40'!$A$4:$L$103,12,1),VLOOKUP(Tabelle1!$C34,'40'!$A$4:$L$103,12,1))*40/$D34,0)</f>
        <v>0</v>
      </c>
      <c r="H34" s="3">
        <f t="shared" si="0"/>
        <v>0</v>
      </c>
    </row>
    <row r="35" spans="1:8" x14ac:dyDescent="0.25">
      <c r="A35" s="19"/>
      <c r="B35" s="20"/>
      <c r="C35" s="21"/>
      <c r="D35" s="22"/>
      <c r="E35" s="23"/>
      <c r="F35" s="29"/>
      <c r="G35" s="12">
        <f>IF(ISNUMBER($E35),IF($C35&gt;=MAX('40'!$A$4:$A$103),VLOOKUP(MAX('40'!$A$4:$A$103),'40'!$A$4:$L$103,12,1),VLOOKUP(Tabelle1!$C35,'40'!$A$4:$L$103,12,1))*40/$D35,0)</f>
        <v>0</v>
      </c>
      <c r="H35" s="3">
        <f t="shared" si="0"/>
        <v>0</v>
      </c>
    </row>
    <row r="36" spans="1:8" x14ac:dyDescent="0.25">
      <c r="A36" s="19"/>
      <c r="B36" s="20"/>
      <c r="C36" s="21"/>
      <c r="D36" s="22"/>
      <c r="E36" s="23"/>
      <c r="F36" s="29"/>
      <c r="G36" s="12">
        <f>IF(ISNUMBER($E36),IF($C36&gt;=MAX('40'!$A$4:$A$103),VLOOKUP(MAX('40'!$A$4:$A$103),'40'!$A$4:$L$103,12,1),VLOOKUP(Tabelle1!$C36,'40'!$A$4:$L$103,12,1))*40/$D36,0)</f>
        <v>0</v>
      </c>
      <c r="H36" s="3">
        <f t="shared" si="0"/>
        <v>0</v>
      </c>
    </row>
    <row r="37" spans="1:8" x14ac:dyDescent="0.25">
      <c r="A37" s="19"/>
      <c r="B37" s="20"/>
      <c r="C37" s="21"/>
      <c r="D37" s="22"/>
      <c r="E37" s="23"/>
      <c r="F37" s="29"/>
      <c r="G37" s="12">
        <f>IF(ISNUMBER($E37),IF($C37&gt;=MAX('40'!$A$4:$A$103),VLOOKUP(MAX('40'!$A$4:$A$103),'40'!$A$4:$L$103,12,1),VLOOKUP(Tabelle1!$C37,'40'!$A$4:$L$103,12,1))*40/$D37,0)</f>
        <v>0</v>
      </c>
      <c r="H37" s="3">
        <f t="shared" si="0"/>
        <v>0</v>
      </c>
    </row>
    <row r="38" spans="1:8" x14ac:dyDescent="0.25">
      <c r="A38" s="19"/>
      <c r="B38" s="20"/>
      <c r="C38" s="21"/>
      <c r="D38" s="22"/>
      <c r="E38" s="23"/>
      <c r="F38" s="29"/>
      <c r="G38" s="12">
        <f>IF(ISNUMBER($E38),IF($C38&gt;=MAX('40'!$A$4:$A$103),VLOOKUP(MAX('40'!$A$4:$A$103),'40'!$A$4:$L$103,12,1),VLOOKUP(Tabelle1!$C38,'40'!$A$4:$L$103,12,1))*40/$D38,0)</f>
        <v>0</v>
      </c>
      <c r="H38" s="3">
        <f t="shared" si="0"/>
        <v>0</v>
      </c>
    </row>
    <row r="39" spans="1:8" x14ac:dyDescent="0.25">
      <c r="A39" s="19"/>
      <c r="B39" s="20"/>
      <c r="C39" s="21"/>
      <c r="D39" s="22"/>
      <c r="E39" s="23"/>
      <c r="F39" s="29"/>
      <c r="G39" s="12">
        <f>IF(ISNUMBER($E39),IF($C39&gt;=MAX('40'!$A$4:$A$103),VLOOKUP(MAX('40'!$A$4:$A$103),'40'!$A$4:$L$103,12,1),VLOOKUP(Tabelle1!$C39,'40'!$A$4:$L$103,12,1))*40/$D39,0)</f>
        <v>0</v>
      </c>
      <c r="H39" s="3">
        <f t="shared" si="0"/>
        <v>0</v>
      </c>
    </row>
    <row r="40" spans="1:8" x14ac:dyDescent="0.25">
      <c r="A40" s="19"/>
      <c r="B40" s="20"/>
      <c r="C40" s="21"/>
      <c r="D40" s="22"/>
      <c r="E40" s="23"/>
      <c r="F40" s="29"/>
      <c r="G40" s="12">
        <f>IF(ISNUMBER($E40),IF($C40&gt;=MAX('40'!$A$4:$A$103),VLOOKUP(MAX('40'!$A$4:$A$103),'40'!$A$4:$L$103,12,1),VLOOKUP(Tabelle1!$C40,'40'!$A$4:$L$103,12,1))*40/$D40,0)</f>
        <v>0</v>
      </c>
      <c r="H40" s="3">
        <f t="shared" si="0"/>
        <v>0</v>
      </c>
    </row>
    <row r="41" spans="1:8" x14ac:dyDescent="0.25">
      <c r="A41" s="19"/>
      <c r="B41" s="20"/>
      <c r="C41" s="21"/>
      <c r="D41" s="22"/>
      <c r="E41" s="23"/>
      <c r="F41" s="29"/>
      <c r="G41" s="12">
        <f>IF(ISNUMBER($E41),IF($C41&gt;=MAX('40'!$A$4:$A$103),VLOOKUP(MAX('40'!$A$4:$A$103),'40'!$A$4:$L$103,12,1),VLOOKUP(Tabelle1!$C41,'40'!$A$4:$L$103,12,1))*40/$D41,0)</f>
        <v>0</v>
      </c>
      <c r="H41" s="3">
        <f t="shared" si="0"/>
        <v>0</v>
      </c>
    </row>
    <row r="42" spans="1:8" x14ac:dyDescent="0.25">
      <c r="A42" s="19"/>
      <c r="B42" s="20"/>
      <c r="C42" s="21"/>
      <c r="D42" s="22"/>
      <c r="E42" s="23"/>
      <c r="F42" s="29"/>
      <c r="G42" s="12">
        <f>IF(ISNUMBER($E42),IF($C42&gt;=MAX('40'!$A$4:$A$103),VLOOKUP(MAX('40'!$A$4:$A$103),'40'!$A$4:$L$103,12,1),VLOOKUP(Tabelle1!$C42,'40'!$A$4:$L$103,12,1))*40/$D42,0)</f>
        <v>0</v>
      </c>
      <c r="H42" s="3">
        <f t="shared" si="0"/>
        <v>0</v>
      </c>
    </row>
    <row r="43" spans="1:8" x14ac:dyDescent="0.25">
      <c r="A43" s="19"/>
      <c r="B43" s="20"/>
      <c r="C43" s="21"/>
      <c r="D43" s="22"/>
      <c r="E43" s="23"/>
      <c r="F43" s="29"/>
      <c r="G43" s="12">
        <f>IF(ISNUMBER($E43),IF($C43&gt;=MAX('40'!$A$4:$A$103),VLOOKUP(MAX('40'!$A$4:$A$103),'40'!$A$4:$L$103,12,1),VLOOKUP(Tabelle1!$C43,'40'!$A$4:$L$103,12,1))*40/$D43,0)</f>
        <v>0</v>
      </c>
      <c r="H43" s="3">
        <f t="shared" si="0"/>
        <v>0</v>
      </c>
    </row>
    <row r="44" spans="1:8" x14ac:dyDescent="0.25">
      <c r="A44" s="19"/>
      <c r="B44" s="20"/>
      <c r="C44" s="21"/>
      <c r="D44" s="22"/>
      <c r="E44" s="23"/>
      <c r="F44" s="29"/>
      <c r="G44" s="12">
        <f>IF(ISNUMBER($E44),IF($C44&gt;=MAX('40'!$A$4:$A$103),VLOOKUP(MAX('40'!$A$4:$A$103),'40'!$A$4:$L$103,12,1),VLOOKUP(Tabelle1!$C44,'40'!$A$4:$L$103,12,1))*40/$D44,0)</f>
        <v>0</v>
      </c>
      <c r="H44" s="3">
        <f t="shared" si="0"/>
        <v>0</v>
      </c>
    </row>
    <row r="45" spans="1:8" x14ac:dyDescent="0.25">
      <c r="A45" s="19"/>
      <c r="B45" s="20"/>
      <c r="C45" s="21"/>
      <c r="D45" s="22"/>
      <c r="E45" s="23"/>
      <c r="F45" s="29"/>
      <c r="G45" s="12">
        <f>IF(ISNUMBER($E45),IF($C45&gt;=MAX('40'!$A$4:$A$103),VLOOKUP(MAX('40'!$A$4:$A$103),'40'!$A$4:$L$103,12,1),VLOOKUP(Tabelle1!$C45,'40'!$A$4:$L$103,12,1))*40/$D45,0)</f>
        <v>0</v>
      </c>
      <c r="H45" s="3">
        <f t="shared" si="0"/>
        <v>0</v>
      </c>
    </row>
    <row r="46" spans="1:8" x14ac:dyDescent="0.25">
      <c r="A46" s="19"/>
      <c r="B46" s="20"/>
      <c r="C46" s="21"/>
      <c r="D46" s="22"/>
      <c r="E46" s="23"/>
      <c r="F46" s="29"/>
      <c r="G46" s="12">
        <f>IF(ISNUMBER($E46),IF($C46&gt;=MAX('40'!$A$4:$A$103),VLOOKUP(MAX('40'!$A$4:$A$103),'40'!$A$4:$L$103,12,1),VLOOKUP(Tabelle1!$C46,'40'!$A$4:$L$103,12,1))*40/$D46,0)</f>
        <v>0</v>
      </c>
      <c r="H46" s="3">
        <f t="shared" si="0"/>
        <v>0</v>
      </c>
    </row>
    <row r="47" spans="1:8" x14ac:dyDescent="0.25">
      <c r="A47" s="19"/>
      <c r="B47" s="20"/>
      <c r="C47" s="21"/>
      <c r="D47" s="22"/>
      <c r="E47" s="23"/>
      <c r="F47" s="29"/>
      <c r="G47" s="12">
        <f>IF(ISNUMBER($E47),IF($C47&gt;=MAX('40'!$A$4:$A$103),VLOOKUP(MAX('40'!$A$4:$A$103),'40'!$A$4:$L$103,12,1),VLOOKUP(Tabelle1!$C47,'40'!$A$4:$L$103,12,1))*40/$D47,0)</f>
        <v>0</v>
      </c>
      <c r="H47" s="3">
        <f t="shared" si="0"/>
        <v>0</v>
      </c>
    </row>
    <row r="48" spans="1:8" x14ac:dyDescent="0.25">
      <c r="A48" s="19"/>
      <c r="B48" s="20"/>
      <c r="C48" s="21"/>
      <c r="D48" s="22"/>
      <c r="E48" s="23"/>
      <c r="F48" s="29"/>
      <c r="G48" s="12">
        <f>IF(ISNUMBER($E48),IF($C48&gt;=MAX('40'!$A$4:$A$103),VLOOKUP(MAX('40'!$A$4:$A$103),'40'!$A$4:$L$103,12,1),VLOOKUP(Tabelle1!$C48,'40'!$A$4:$L$103,12,1))*40/$D48,0)</f>
        <v>0</v>
      </c>
      <c r="H48" s="3">
        <f t="shared" si="0"/>
        <v>0</v>
      </c>
    </row>
    <row r="49" spans="1:8" x14ac:dyDescent="0.25">
      <c r="A49" s="19"/>
      <c r="B49" s="20"/>
      <c r="C49" s="21"/>
      <c r="D49" s="22"/>
      <c r="E49" s="23"/>
      <c r="F49" s="29"/>
      <c r="G49" s="12">
        <f>IF(ISNUMBER($E49),IF($C49&gt;=MAX('40'!$A$4:$A$103),VLOOKUP(MAX('40'!$A$4:$A$103),'40'!$A$4:$L$103,12,1),VLOOKUP(Tabelle1!$C49,'40'!$A$4:$L$103,12,1))*40/$D49,0)</f>
        <v>0</v>
      </c>
      <c r="H49" s="3">
        <f t="shared" si="0"/>
        <v>0</v>
      </c>
    </row>
    <row r="50" spans="1:8" x14ac:dyDescent="0.25">
      <c r="A50" s="19"/>
      <c r="B50" s="20"/>
      <c r="C50" s="21"/>
      <c r="D50" s="22"/>
      <c r="E50" s="23"/>
      <c r="F50" s="29"/>
      <c r="G50" s="12">
        <f>IF(ISNUMBER($E50),IF($C50&gt;=MAX('40'!$A$4:$A$103),VLOOKUP(MAX('40'!$A$4:$A$103),'40'!$A$4:$L$103,12,1),VLOOKUP(Tabelle1!$C50,'40'!$A$4:$L$103,12,1))*40/$D50,0)</f>
        <v>0</v>
      </c>
      <c r="H50" s="3">
        <f t="shared" si="0"/>
        <v>0</v>
      </c>
    </row>
    <row r="51" spans="1:8" x14ac:dyDescent="0.25">
      <c r="A51" s="19"/>
      <c r="B51" s="20"/>
      <c r="C51" s="21"/>
      <c r="D51" s="22"/>
      <c r="E51" s="23"/>
      <c r="F51" s="29"/>
      <c r="G51" s="12">
        <f>IF(ISNUMBER($E51),IF($C51&gt;=MAX('40'!$A$4:$A$103),VLOOKUP(MAX('40'!$A$4:$A$103),'40'!$A$4:$L$103,12,1),VLOOKUP(Tabelle1!$C51,'40'!$A$4:$L$103,12,1))*40/$D51,0)</f>
        <v>0</v>
      </c>
      <c r="H51" s="3">
        <f t="shared" si="0"/>
        <v>0</v>
      </c>
    </row>
    <row r="52" spans="1:8" x14ac:dyDescent="0.25">
      <c r="A52" s="19"/>
      <c r="B52" s="20"/>
      <c r="C52" s="21"/>
      <c r="D52" s="22"/>
      <c r="E52" s="23"/>
      <c r="F52" s="29"/>
      <c r="G52" s="12">
        <f>IF(ISNUMBER($E52),IF($C52&gt;=MAX('40'!$A$4:$A$103),VLOOKUP(MAX('40'!$A$4:$A$103),'40'!$A$4:$L$103,12,1),VLOOKUP(Tabelle1!$C52,'40'!$A$4:$L$103,12,1))*40/$D52,0)</f>
        <v>0</v>
      </c>
      <c r="H52" s="3">
        <f t="shared" si="0"/>
        <v>0</v>
      </c>
    </row>
    <row r="53" spans="1:8" x14ac:dyDescent="0.25">
      <c r="A53" s="19"/>
      <c r="B53" s="20"/>
      <c r="C53" s="21"/>
      <c r="D53" s="22"/>
      <c r="E53" s="23"/>
      <c r="F53" s="29"/>
      <c r="G53" s="12">
        <f>IF(ISNUMBER($E53),IF($C53&gt;=MAX('40'!$A$4:$A$103),VLOOKUP(MAX('40'!$A$4:$A$103),'40'!$A$4:$L$103,12,1),VLOOKUP(Tabelle1!$C53,'40'!$A$4:$L$103,12,1))*40/$D53,0)</f>
        <v>0</v>
      </c>
      <c r="H53" s="3">
        <f t="shared" si="0"/>
        <v>0</v>
      </c>
    </row>
    <row r="54" spans="1:8" x14ac:dyDescent="0.25">
      <c r="A54" s="19"/>
      <c r="B54" s="20"/>
      <c r="C54" s="21"/>
      <c r="D54" s="22"/>
      <c r="E54" s="23"/>
      <c r="F54" s="29"/>
      <c r="G54" s="12">
        <f>IF(ISNUMBER($E54),IF($C54&gt;=MAX('40'!$A$4:$A$103),VLOOKUP(MAX('40'!$A$4:$A$103),'40'!$A$4:$L$103,12,1),VLOOKUP(Tabelle1!$C54,'40'!$A$4:$L$103,12,1))*40/$D54,0)</f>
        <v>0</v>
      </c>
      <c r="H54" s="3">
        <f t="shared" si="0"/>
        <v>0</v>
      </c>
    </row>
    <row r="55" spans="1:8" x14ac:dyDescent="0.25">
      <c r="A55" s="19"/>
      <c r="B55" s="20"/>
      <c r="C55" s="21"/>
      <c r="D55" s="22"/>
      <c r="E55" s="23"/>
      <c r="F55" s="29"/>
      <c r="G55" s="12">
        <f>IF(ISNUMBER($E55),IF($C55&gt;=MAX('40'!$A$4:$A$103),VLOOKUP(MAX('40'!$A$4:$A$103),'40'!$A$4:$L$103,12,1),VLOOKUP(Tabelle1!$C55,'40'!$A$4:$L$103,12,1))*40/$D55,0)</f>
        <v>0</v>
      </c>
      <c r="H55" s="3">
        <f t="shared" si="0"/>
        <v>0</v>
      </c>
    </row>
    <row r="56" spans="1:8" x14ac:dyDescent="0.25">
      <c r="A56" s="19"/>
      <c r="B56" s="20"/>
      <c r="C56" s="21"/>
      <c r="D56" s="22"/>
      <c r="E56" s="23"/>
      <c r="F56" s="29"/>
      <c r="G56" s="12">
        <f>IF(ISNUMBER($E56),IF($C56&gt;=MAX('40'!$A$4:$A$103),VLOOKUP(MAX('40'!$A$4:$A$103),'40'!$A$4:$L$103,12,1),VLOOKUP(Tabelle1!$C56,'40'!$A$4:$L$103,12,1))*40/$D56,0)</f>
        <v>0</v>
      </c>
      <c r="H56" s="3">
        <f t="shared" si="0"/>
        <v>0</v>
      </c>
    </row>
    <row r="57" spans="1:8" x14ac:dyDescent="0.25">
      <c r="A57" s="19"/>
      <c r="B57" s="20"/>
      <c r="C57" s="21"/>
      <c r="D57" s="22"/>
      <c r="E57" s="23"/>
      <c r="F57" s="29"/>
      <c r="G57" s="12">
        <f>IF(ISNUMBER($E57),IF($C57&gt;=MAX('40'!$A$4:$A$103),VLOOKUP(MAX('40'!$A$4:$A$103),'40'!$A$4:$L$103,12,1),VLOOKUP(Tabelle1!$C57,'40'!$A$4:$L$103,12,1))*40/$D57,0)</f>
        <v>0</v>
      </c>
      <c r="H57" s="3">
        <f t="shared" si="0"/>
        <v>0</v>
      </c>
    </row>
    <row r="58" spans="1:8" x14ac:dyDescent="0.25">
      <c r="A58" s="19"/>
      <c r="B58" s="20"/>
      <c r="C58" s="21"/>
      <c r="D58" s="22"/>
      <c r="E58" s="23"/>
      <c r="F58" s="29"/>
      <c r="G58" s="12">
        <f>IF(ISNUMBER($E58),IF($C58&gt;=MAX('40'!$A$4:$A$103),VLOOKUP(MAX('40'!$A$4:$A$103),'40'!$A$4:$L$103,12,1),VLOOKUP(Tabelle1!$C58,'40'!$A$4:$L$103,12,1))*40/$D58,0)</f>
        <v>0</v>
      </c>
      <c r="H58" s="3">
        <f t="shared" si="0"/>
        <v>0</v>
      </c>
    </row>
    <row r="59" spans="1:8" x14ac:dyDescent="0.25">
      <c r="A59" s="19"/>
      <c r="B59" s="20"/>
      <c r="C59" s="21"/>
      <c r="D59" s="22"/>
      <c r="E59" s="23"/>
      <c r="F59" s="29"/>
      <c r="G59" s="12">
        <f>IF(ISNUMBER($E59),IF($C59&gt;=MAX('40'!$A$4:$A$103),VLOOKUP(MAX('40'!$A$4:$A$103),'40'!$A$4:$L$103,12,1),VLOOKUP(Tabelle1!$C59,'40'!$A$4:$L$103,12,1))*40/$D59,0)</f>
        <v>0</v>
      </c>
      <c r="H59" s="3">
        <f t="shared" si="0"/>
        <v>0</v>
      </c>
    </row>
    <row r="60" spans="1:8" x14ac:dyDescent="0.25">
      <c r="A60" s="19"/>
      <c r="B60" s="20"/>
      <c r="C60" s="21"/>
      <c r="D60" s="22"/>
      <c r="E60" s="23"/>
      <c r="F60" s="29"/>
      <c r="G60" s="12">
        <f>IF(ISNUMBER($E60),IF($C60&gt;=MAX('40'!$A$4:$A$103),VLOOKUP(MAX('40'!$A$4:$A$103),'40'!$A$4:$L$103,12,1),VLOOKUP(Tabelle1!$C60,'40'!$A$4:$L$103,12,1))*40/$D60,0)</f>
        <v>0</v>
      </c>
      <c r="H60" s="3">
        <f t="shared" si="0"/>
        <v>0</v>
      </c>
    </row>
    <row r="61" spans="1:8" x14ac:dyDescent="0.25">
      <c r="A61" s="19"/>
      <c r="B61" s="20"/>
      <c r="C61" s="21"/>
      <c r="D61" s="22"/>
      <c r="E61" s="23"/>
      <c r="F61" s="29"/>
      <c r="G61" s="12">
        <f>IF(ISNUMBER($E61),IF($C61&gt;=MAX('40'!$A$4:$A$103),VLOOKUP(MAX('40'!$A$4:$A$103),'40'!$A$4:$L$103,12,1),VLOOKUP(Tabelle1!$C61,'40'!$A$4:$L$103,12,1))*40/$D61,0)</f>
        <v>0</v>
      </c>
      <c r="H61" s="3">
        <f t="shared" si="0"/>
        <v>0</v>
      </c>
    </row>
    <row r="62" spans="1:8" x14ac:dyDescent="0.25">
      <c r="A62" s="19"/>
      <c r="B62" s="20"/>
      <c r="C62" s="21"/>
      <c r="D62" s="22"/>
      <c r="E62" s="23"/>
      <c r="F62" s="29"/>
      <c r="G62" s="12">
        <f>IF(ISNUMBER($E62),IF($C62&gt;=MAX('40'!$A$4:$A$103),VLOOKUP(MAX('40'!$A$4:$A$103),'40'!$A$4:$L$103,12,1),VLOOKUP(Tabelle1!$C62,'40'!$A$4:$L$103,12,1))*40/$D62,0)</f>
        <v>0</v>
      </c>
      <c r="H62" s="3">
        <f t="shared" si="0"/>
        <v>0</v>
      </c>
    </row>
    <row r="63" spans="1:8" x14ac:dyDescent="0.25">
      <c r="A63" s="19"/>
      <c r="B63" s="20"/>
      <c r="C63" s="21"/>
      <c r="D63" s="22"/>
      <c r="E63" s="23"/>
      <c r="F63" s="29"/>
      <c r="G63" s="12">
        <f>IF(ISNUMBER($E63),IF($C63&gt;=MAX('40'!$A$4:$A$103),VLOOKUP(MAX('40'!$A$4:$A$103),'40'!$A$4:$L$103,12,1),VLOOKUP(Tabelle1!$C63,'40'!$A$4:$L$103,12,1))*40/$D63,0)</f>
        <v>0</v>
      </c>
      <c r="H63" s="3">
        <f t="shared" si="0"/>
        <v>0</v>
      </c>
    </row>
    <row r="64" spans="1:8" x14ac:dyDescent="0.25">
      <c r="A64" s="19"/>
      <c r="B64" s="20"/>
      <c r="C64" s="21"/>
      <c r="D64" s="22"/>
      <c r="E64" s="23"/>
      <c r="F64" s="29"/>
      <c r="G64" s="12">
        <f>IF(ISNUMBER($E64),IF($C64&gt;=MAX('40'!$A$4:$A$103),VLOOKUP(MAX('40'!$A$4:$A$103),'40'!$A$4:$L$103,12,1),VLOOKUP(Tabelle1!$C64,'40'!$A$4:$L$103,12,1))*40/$D64,0)</f>
        <v>0</v>
      </c>
      <c r="H64" s="3">
        <f t="shared" si="0"/>
        <v>0</v>
      </c>
    </row>
    <row r="65" spans="1:8" x14ac:dyDescent="0.25">
      <c r="A65" s="19"/>
      <c r="B65" s="20"/>
      <c r="C65" s="21"/>
      <c r="D65" s="22"/>
      <c r="E65" s="23"/>
      <c r="F65" s="29"/>
      <c r="G65" s="12">
        <f>IF(ISNUMBER($E65),IF($C65&gt;=MAX('40'!$A$4:$A$103),VLOOKUP(MAX('40'!$A$4:$A$103),'40'!$A$4:$L$103,12,1),VLOOKUP(Tabelle1!$C65,'40'!$A$4:$L$103,12,1))*40/$D65,0)</f>
        <v>0</v>
      </c>
      <c r="H65" s="3">
        <f t="shared" si="0"/>
        <v>0</v>
      </c>
    </row>
    <row r="66" spans="1:8" x14ac:dyDescent="0.25">
      <c r="A66" s="19"/>
      <c r="B66" s="20"/>
      <c r="C66" s="21"/>
      <c r="D66" s="22"/>
      <c r="E66" s="23"/>
      <c r="F66" s="29"/>
      <c r="G66" s="12">
        <f>IF(ISNUMBER($E66),IF($C66&gt;=MAX('40'!$A$4:$A$103),VLOOKUP(MAX('40'!$A$4:$A$103),'40'!$A$4:$L$103,12,1),VLOOKUP(Tabelle1!$C66,'40'!$A$4:$L$103,12,1))*40/$D66,0)</f>
        <v>0</v>
      </c>
      <c r="H66" s="3">
        <f t="shared" si="0"/>
        <v>0</v>
      </c>
    </row>
    <row r="67" spans="1:8" x14ac:dyDescent="0.25">
      <c r="A67" s="19"/>
      <c r="B67" s="20"/>
      <c r="C67" s="21"/>
      <c r="D67" s="22"/>
      <c r="E67" s="23"/>
      <c r="F67" s="29"/>
      <c r="G67" s="12">
        <f>IF(ISNUMBER($E67),IF($C67&gt;=MAX('40'!$A$4:$A$103),VLOOKUP(MAX('40'!$A$4:$A$103),'40'!$A$4:$L$103,12,1),VLOOKUP(Tabelle1!$C67,'40'!$A$4:$L$103,12,1))*40/$D67,0)</f>
        <v>0</v>
      </c>
      <c r="H67" s="3">
        <f t="shared" si="0"/>
        <v>0</v>
      </c>
    </row>
    <row r="68" spans="1:8" x14ac:dyDescent="0.25">
      <c r="A68" s="19"/>
      <c r="B68" s="20"/>
      <c r="C68" s="21"/>
      <c r="D68" s="22"/>
      <c r="E68" s="23"/>
      <c r="F68" s="29"/>
      <c r="G68" s="12">
        <f>IF(ISNUMBER($E68),IF($C68&gt;=MAX('40'!$A$4:$A$103),VLOOKUP(MAX('40'!$A$4:$A$103),'40'!$A$4:$L$103,12,1),VLOOKUP(Tabelle1!$C68,'40'!$A$4:$L$103,12,1))*40/$D68,0)</f>
        <v>0</v>
      </c>
      <c r="H68" s="3">
        <f t="shared" si="0"/>
        <v>0</v>
      </c>
    </row>
    <row r="69" spans="1:8" x14ac:dyDescent="0.25">
      <c r="A69" s="19"/>
      <c r="B69" s="20"/>
      <c r="C69" s="21"/>
      <c r="D69" s="22"/>
      <c r="E69" s="23"/>
      <c r="F69" s="29"/>
      <c r="G69" s="12">
        <f>IF(ISNUMBER($E69),IF($C69&gt;=MAX('40'!$A$4:$A$103),VLOOKUP(MAX('40'!$A$4:$A$103),'40'!$A$4:$L$103,12,1),VLOOKUP(Tabelle1!$C69,'40'!$A$4:$L$103,12,1))*40/$D69,0)</f>
        <v>0</v>
      </c>
      <c r="H69" s="3">
        <f t="shared" si="0"/>
        <v>0</v>
      </c>
    </row>
    <row r="70" spans="1:8" x14ac:dyDescent="0.25">
      <c r="A70" s="19"/>
      <c r="B70" s="20"/>
      <c r="C70" s="21"/>
      <c r="D70" s="22"/>
      <c r="E70" s="23"/>
      <c r="F70" s="29"/>
      <c r="G70" s="12">
        <f>IF(ISNUMBER($E70),IF($C70&gt;=MAX('40'!$A$4:$A$103),VLOOKUP(MAX('40'!$A$4:$A$103),'40'!$A$4:$L$103,12,1),VLOOKUP(Tabelle1!$C70,'40'!$A$4:$L$103,12,1))*40/$D70,0)</f>
        <v>0</v>
      </c>
      <c r="H70" s="3">
        <f t="shared" si="0"/>
        <v>0</v>
      </c>
    </row>
    <row r="71" spans="1:8" x14ac:dyDescent="0.25">
      <c r="A71" s="19"/>
      <c r="B71" s="20"/>
      <c r="C71" s="21"/>
      <c r="D71" s="22"/>
      <c r="E71" s="23"/>
      <c r="F71" s="29"/>
      <c r="G71" s="12">
        <f>IF(ISNUMBER($E71),IF($C71&gt;=MAX('40'!$A$4:$A$103),VLOOKUP(MAX('40'!$A$4:$A$103),'40'!$A$4:$L$103,12,1),VLOOKUP(Tabelle1!$C71,'40'!$A$4:$L$103,12,1))*40/$D71,0)</f>
        <v>0</v>
      </c>
      <c r="H71" s="3">
        <f t="shared" si="0"/>
        <v>0</v>
      </c>
    </row>
    <row r="72" spans="1:8" x14ac:dyDescent="0.25">
      <c r="A72" s="19"/>
      <c r="B72" s="20"/>
      <c r="C72" s="21"/>
      <c r="D72" s="22"/>
      <c r="E72" s="23"/>
      <c r="F72" s="29"/>
      <c r="G72" s="12">
        <f>IF(ISNUMBER($E72),IF($C72&gt;=MAX('40'!$A$4:$A$103),VLOOKUP(MAX('40'!$A$4:$A$103),'40'!$A$4:$L$103,12,1),VLOOKUP(Tabelle1!$C72,'40'!$A$4:$L$103,12,1))*40/$D72,0)</f>
        <v>0</v>
      </c>
      <c r="H72" s="3">
        <f t="shared" si="0"/>
        <v>0</v>
      </c>
    </row>
    <row r="73" spans="1:8" x14ac:dyDescent="0.25">
      <c r="A73" s="19"/>
      <c r="B73" s="20"/>
      <c r="C73" s="21"/>
      <c r="D73" s="22"/>
      <c r="E73" s="23"/>
      <c r="F73" s="29"/>
      <c r="G73" s="12">
        <f>IF(ISNUMBER($E73),IF($C73&gt;=MAX('40'!$A$4:$A$103),VLOOKUP(MAX('40'!$A$4:$A$103),'40'!$A$4:$L$103,12,1),VLOOKUP(Tabelle1!$C73,'40'!$A$4:$L$103,12,1))*40/$D73,0)</f>
        <v>0</v>
      </c>
      <c r="H73" s="3">
        <f t="shared" si="0"/>
        <v>0</v>
      </c>
    </row>
    <row r="74" spans="1:8" x14ac:dyDescent="0.25">
      <c r="A74" s="19"/>
      <c r="B74" s="20"/>
      <c r="C74" s="21"/>
      <c r="D74" s="22"/>
      <c r="E74" s="23"/>
      <c r="F74" s="29"/>
      <c r="G74" s="12">
        <f>IF(ISNUMBER($E74),IF($C74&gt;=MAX('40'!$A$4:$A$103),VLOOKUP(MAX('40'!$A$4:$A$103),'40'!$A$4:$L$103,12,1),VLOOKUP(Tabelle1!$C74,'40'!$A$4:$L$103,12,1))*40/$D74,0)</f>
        <v>0</v>
      </c>
      <c r="H74" s="3">
        <f t="shared" si="0"/>
        <v>0</v>
      </c>
    </row>
    <row r="75" spans="1:8" x14ac:dyDescent="0.25">
      <c r="A75" s="19"/>
      <c r="B75" s="20"/>
      <c r="C75" s="21"/>
      <c r="D75" s="22"/>
      <c r="E75" s="23"/>
      <c r="F75" s="29"/>
      <c r="G75" s="12">
        <f>IF(ISNUMBER($E75),IF($C75&gt;=MAX('40'!$A$4:$A$103),VLOOKUP(MAX('40'!$A$4:$A$103),'40'!$A$4:$L$103,12,1),VLOOKUP(Tabelle1!$C75,'40'!$A$4:$L$103,12,1))*40/$D75,0)</f>
        <v>0</v>
      </c>
      <c r="H75" s="3">
        <f t="shared" si="0"/>
        <v>0</v>
      </c>
    </row>
    <row r="76" spans="1:8" x14ac:dyDescent="0.25">
      <c r="A76" s="19"/>
      <c r="B76" s="20"/>
      <c r="C76" s="21"/>
      <c r="D76" s="22"/>
      <c r="E76" s="23"/>
      <c r="F76" s="29"/>
      <c r="G76" s="12">
        <f>IF(ISNUMBER($E76),IF($C76&gt;=MAX('40'!$A$4:$A$103),VLOOKUP(MAX('40'!$A$4:$A$103),'40'!$A$4:$L$103,12,1),VLOOKUP(Tabelle1!$C76,'40'!$A$4:$L$103,12,1))*40/$D76,0)</f>
        <v>0</v>
      </c>
      <c r="H76" s="3">
        <f t="shared" si="0"/>
        <v>0</v>
      </c>
    </row>
    <row r="77" spans="1:8" x14ac:dyDescent="0.25">
      <c r="A77" s="19"/>
      <c r="B77" s="20"/>
      <c r="C77" s="21"/>
      <c r="D77" s="22"/>
      <c r="E77" s="23"/>
      <c r="F77" s="29"/>
      <c r="G77" s="12">
        <f>IF(ISNUMBER($E77),IF($C77&gt;=MAX('40'!$A$4:$A$103),VLOOKUP(MAX('40'!$A$4:$A$103),'40'!$A$4:$L$103,12,1),VLOOKUP(Tabelle1!$C77,'40'!$A$4:$L$103,12,1))*40/$D77,0)</f>
        <v>0</v>
      </c>
      <c r="H77" s="3">
        <f t="shared" ref="H77:H140" si="1">+G77*F77</f>
        <v>0</v>
      </c>
    </row>
    <row r="78" spans="1:8" x14ac:dyDescent="0.25">
      <c r="A78" s="19"/>
      <c r="B78" s="20"/>
      <c r="C78" s="21"/>
      <c r="D78" s="22"/>
      <c r="E78" s="23"/>
      <c r="F78" s="29"/>
      <c r="G78" s="12">
        <f>IF(ISNUMBER($E78),IF($C78&gt;=MAX('40'!$A$4:$A$103),VLOOKUP(MAX('40'!$A$4:$A$103),'40'!$A$4:$L$103,12,1),VLOOKUP(Tabelle1!$C78,'40'!$A$4:$L$103,12,1))*40/$D78,0)</f>
        <v>0</v>
      </c>
      <c r="H78" s="3">
        <f t="shared" si="1"/>
        <v>0</v>
      </c>
    </row>
    <row r="79" spans="1:8" x14ac:dyDescent="0.25">
      <c r="A79" s="19"/>
      <c r="B79" s="20"/>
      <c r="C79" s="21"/>
      <c r="D79" s="22"/>
      <c r="E79" s="23"/>
      <c r="F79" s="29"/>
      <c r="G79" s="12">
        <f>IF(ISNUMBER($E79),IF($C79&gt;=MAX('40'!$A$4:$A$103),VLOOKUP(MAX('40'!$A$4:$A$103),'40'!$A$4:$L$103,12,1),VLOOKUP(Tabelle1!$C79,'40'!$A$4:$L$103,12,1))*40/$D79,0)</f>
        <v>0</v>
      </c>
      <c r="H79" s="3">
        <f t="shared" si="1"/>
        <v>0</v>
      </c>
    </row>
    <row r="80" spans="1:8" x14ac:dyDescent="0.25">
      <c r="A80" s="19"/>
      <c r="B80" s="20"/>
      <c r="C80" s="21"/>
      <c r="D80" s="22"/>
      <c r="E80" s="23"/>
      <c r="F80" s="29"/>
      <c r="G80" s="12">
        <f>IF(ISNUMBER($E80),IF($C80&gt;=MAX('40'!$A$4:$A$103),VLOOKUP(MAX('40'!$A$4:$A$103),'40'!$A$4:$L$103,12,1),VLOOKUP(Tabelle1!$C80,'40'!$A$4:$L$103,12,1))*40/$D80,0)</f>
        <v>0</v>
      </c>
      <c r="H80" s="3">
        <f t="shared" si="1"/>
        <v>0</v>
      </c>
    </row>
    <row r="81" spans="1:8" x14ac:dyDescent="0.25">
      <c r="A81" s="19"/>
      <c r="B81" s="20"/>
      <c r="C81" s="21"/>
      <c r="D81" s="22"/>
      <c r="E81" s="23"/>
      <c r="F81" s="29"/>
      <c r="G81" s="12">
        <f>IF(ISNUMBER($E81),IF($C81&gt;=MAX('40'!$A$4:$A$103),VLOOKUP(MAX('40'!$A$4:$A$103),'40'!$A$4:$L$103,12,1),VLOOKUP(Tabelle1!$C81,'40'!$A$4:$L$103,12,1))*40/$D81,0)</f>
        <v>0</v>
      </c>
      <c r="H81" s="3">
        <f t="shared" si="1"/>
        <v>0</v>
      </c>
    </row>
    <row r="82" spans="1:8" x14ac:dyDescent="0.25">
      <c r="A82" s="19"/>
      <c r="B82" s="20"/>
      <c r="C82" s="21"/>
      <c r="D82" s="22"/>
      <c r="E82" s="23"/>
      <c r="F82" s="29"/>
      <c r="G82" s="12">
        <f>IF(ISNUMBER($E82),IF($C82&gt;=MAX('40'!$A$4:$A$103),VLOOKUP(MAX('40'!$A$4:$A$103),'40'!$A$4:$L$103,12,1),VLOOKUP(Tabelle1!$C82,'40'!$A$4:$L$103,12,1))*40/$D82,0)</f>
        <v>0</v>
      </c>
      <c r="H82" s="3">
        <f t="shared" si="1"/>
        <v>0</v>
      </c>
    </row>
    <row r="83" spans="1:8" x14ac:dyDescent="0.25">
      <c r="A83" s="19"/>
      <c r="B83" s="20"/>
      <c r="C83" s="21"/>
      <c r="D83" s="22"/>
      <c r="E83" s="23"/>
      <c r="F83" s="29"/>
      <c r="G83" s="12">
        <f>IF(ISNUMBER($E83),IF($C83&gt;=MAX('40'!$A$4:$A$103),VLOOKUP(MAX('40'!$A$4:$A$103),'40'!$A$4:$L$103,12,1),VLOOKUP(Tabelle1!$C83,'40'!$A$4:$L$103,12,1))*40/$D83,0)</f>
        <v>0</v>
      </c>
      <c r="H83" s="3">
        <f t="shared" si="1"/>
        <v>0</v>
      </c>
    </row>
    <row r="84" spans="1:8" x14ac:dyDescent="0.25">
      <c r="A84" s="19"/>
      <c r="B84" s="20"/>
      <c r="C84" s="21"/>
      <c r="D84" s="22"/>
      <c r="E84" s="23"/>
      <c r="F84" s="29"/>
      <c r="G84" s="12">
        <f>IF(ISNUMBER($E84),IF($C84&gt;=MAX('40'!$A$4:$A$103),VLOOKUP(MAX('40'!$A$4:$A$103),'40'!$A$4:$L$103,12,1),VLOOKUP(Tabelle1!$C84,'40'!$A$4:$L$103,12,1))*40/$D84,0)</f>
        <v>0</v>
      </c>
      <c r="H84" s="3">
        <f t="shared" si="1"/>
        <v>0</v>
      </c>
    </row>
    <row r="85" spans="1:8" x14ac:dyDescent="0.25">
      <c r="A85" s="19"/>
      <c r="B85" s="20"/>
      <c r="C85" s="21"/>
      <c r="D85" s="22"/>
      <c r="E85" s="23"/>
      <c r="F85" s="29"/>
      <c r="G85" s="12">
        <f>IF(ISNUMBER($E85),IF($C85&gt;=MAX('40'!$A$4:$A$103),VLOOKUP(MAX('40'!$A$4:$A$103),'40'!$A$4:$L$103,12,1),VLOOKUP(Tabelle1!$C85,'40'!$A$4:$L$103,12,1))*40/$D85,0)</f>
        <v>0</v>
      </c>
      <c r="H85" s="3">
        <f t="shared" si="1"/>
        <v>0</v>
      </c>
    </row>
    <row r="86" spans="1:8" x14ac:dyDescent="0.25">
      <c r="A86" s="19"/>
      <c r="B86" s="20"/>
      <c r="C86" s="21"/>
      <c r="D86" s="22"/>
      <c r="E86" s="23"/>
      <c r="F86" s="29"/>
      <c r="G86" s="12">
        <f>IF(ISNUMBER($E86),IF($C86&gt;=MAX('40'!$A$4:$A$103),VLOOKUP(MAX('40'!$A$4:$A$103),'40'!$A$4:$L$103,12,1),VLOOKUP(Tabelle1!$C86,'40'!$A$4:$L$103,12,1))*40/$D86,0)</f>
        <v>0</v>
      </c>
      <c r="H86" s="3">
        <f t="shared" si="1"/>
        <v>0</v>
      </c>
    </row>
    <row r="87" spans="1:8" x14ac:dyDescent="0.25">
      <c r="A87" s="19"/>
      <c r="B87" s="20"/>
      <c r="C87" s="21"/>
      <c r="D87" s="22"/>
      <c r="E87" s="23"/>
      <c r="F87" s="29"/>
      <c r="G87" s="12">
        <f>IF(ISNUMBER($E87),IF($C87&gt;=MAX('40'!$A$4:$A$103),VLOOKUP(MAX('40'!$A$4:$A$103),'40'!$A$4:$L$103,12,1),VLOOKUP(Tabelle1!$C87,'40'!$A$4:$L$103,12,1))*40/$D87,0)</f>
        <v>0</v>
      </c>
      <c r="H87" s="3">
        <f t="shared" si="1"/>
        <v>0</v>
      </c>
    </row>
    <row r="88" spans="1:8" x14ac:dyDescent="0.25">
      <c r="A88" s="19"/>
      <c r="B88" s="20"/>
      <c r="C88" s="21"/>
      <c r="D88" s="22"/>
      <c r="E88" s="23"/>
      <c r="F88" s="29"/>
      <c r="G88" s="12">
        <f>IF(ISNUMBER($E88),IF($C88&gt;=MAX('40'!$A$4:$A$103),VLOOKUP(MAX('40'!$A$4:$A$103),'40'!$A$4:$L$103,12,1),VLOOKUP(Tabelle1!$C88,'40'!$A$4:$L$103,12,1))*40/$D88,0)</f>
        <v>0</v>
      </c>
      <c r="H88" s="3">
        <f t="shared" si="1"/>
        <v>0</v>
      </c>
    </row>
    <row r="89" spans="1:8" x14ac:dyDescent="0.25">
      <c r="A89" s="19"/>
      <c r="B89" s="20"/>
      <c r="C89" s="21"/>
      <c r="D89" s="22"/>
      <c r="E89" s="23"/>
      <c r="F89" s="29"/>
      <c r="G89" s="12">
        <f>IF(ISNUMBER($E89),IF($C89&gt;=MAX('40'!$A$4:$A$103),VLOOKUP(MAX('40'!$A$4:$A$103),'40'!$A$4:$L$103,12,1),VLOOKUP(Tabelle1!$C89,'40'!$A$4:$L$103,12,1))*40/$D89,0)</f>
        <v>0</v>
      </c>
      <c r="H89" s="3">
        <f t="shared" si="1"/>
        <v>0</v>
      </c>
    </row>
    <row r="90" spans="1:8" x14ac:dyDescent="0.25">
      <c r="A90" s="19"/>
      <c r="B90" s="20"/>
      <c r="C90" s="21"/>
      <c r="D90" s="22"/>
      <c r="E90" s="23"/>
      <c r="F90" s="29"/>
      <c r="G90" s="12">
        <f>IF(ISNUMBER($E90),IF($C90&gt;=MAX('40'!$A$4:$A$103),VLOOKUP(MAX('40'!$A$4:$A$103),'40'!$A$4:$L$103,12,1),VLOOKUP(Tabelle1!$C90,'40'!$A$4:$L$103,12,1))*40/$D90,0)</f>
        <v>0</v>
      </c>
      <c r="H90" s="3">
        <f t="shared" si="1"/>
        <v>0</v>
      </c>
    </row>
    <row r="91" spans="1:8" x14ac:dyDescent="0.25">
      <c r="A91" s="19"/>
      <c r="B91" s="20"/>
      <c r="C91" s="21"/>
      <c r="D91" s="22"/>
      <c r="E91" s="23"/>
      <c r="F91" s="29"/>
      <c r="G91" s="12">
        <f>IF(ISNUMBER($E91),IF($C91&gt;=MAX('40'!$A$4:$A$103),VLOOKUP(MAX('40'!$A$4:$A$103),'40'!$A$4:$L$103,12,1),VLOOKUP(Tabelle1!$C91,'40'!$A$4:$L$103,12,1))*40/$D91,0)</f>
        <v>0</v>
      </c>
      <c r="H91" s="3">
        <f t="shared" si="1"/>
        <v>0</v>
      </c>
    </row>
    <row r="92" spans="1:8" x14ac:dyDescent="0.25">
      <c r="A92" s="19"/>
      <c r="B92" s="20"/>
      <c r="C92" s="21"/>
      <c r="D92" s="22"/>
      <c r="E92" s="23"/>
      <c r="F92" s="29"/>
      <c r="G92" s="12">
        <f>IF(ISNUMBER($E92),IF($C92&gt;=MAX('40'!$A$4:$A$103),VLOOKUP(MAX('40'!$A$4:$A$103),'40'!$A$4:$L$103,12,1),VLOOKUP(Tabelle1!$C92,'40'!$A$4:$L$103,12,1))*40/$D92,0)</f>
        <v>0</v>
      </c>
      <c r="H92" s="3">
        <f t="shared" si="1"/>
        <v>0</v>
      </c>
    </row>
    <row r="93" spans="1:8" x14ac:dyDescent="0.25">
      <c r="A93" s="19"/>
      <c r="B93" s="20"/>
      <c r="C93" s="21"/>
      <c r="D93" s="22"/>
      <c r="E93" s="23"/>
      <c r="F93" s="29"/>
      <c r="G93" s="12">
        <f>IF(ISNUMBER($E93),IF($C93&gt;=MAX('40'!$A$4:$A$103),VLOOKUP(MAX('40'!$A$4:$A$103),'40'!$A$4:$L$103,12,1),VLOOKUP(Tabelle1!$C93,'40'!$A$4:$L$103,12,1))*40/$D93,0)</f>
        <v>0</v>
      </c>
      <c r="H93" s="3">
        <f t="shared" si="1"/>
        <v>0</v>
      </c>
    </row>
    <row r="94" spans="1:8" x14ac:dyDescent="0.25">
      <c r="A94" s="19"/>
      <c r="B94" s="20"/>
      <c r="C94" s="21"/>
      <c r="D94" s="22"/>
      <c r="E94" s="23"/>
      <c r="F94" s="29"/>
      <c r="G94" s="12">
        <f>IF(ISNUMBER($E94),IF($C94&gt;=MAX('40'!$A$4:$A$103),VLOOKUP(MAX('40'!$A$4:$A$103),'40'!$A$4:$L$103,12,1),VLOOKUP(Tabelle1!$C94,'40'!$A$4:$L$103,12,1))*40/$D94,0)</f>
        <v>0</v>
      </c>
      <c r="H94" s="3">
        <f t="shared" si="1"/>
        <v>0</v>
      </c>
    </row>
    <row r="95" spans="1:8" x14ac:dyDescent="0.25">
      <c r="A95" s="19"/>
      <c r="B95" s="20"/>
      <c r="C95" s="21"/>
      <c r="D95" s="22"/>
      <c r="E95" s="23"/>
      <c r="F95" s="29"/>
      <c r="G95" s="12">
        <f>IF(ISNUMBER($E95),IF($C95&gt;=MAX('40'!$A$4:$A$103),VLOOKUP(MAX('40'!$A$4:$A$103),'40'!$A$4:$L$103,12,1),VLOOKUP(Tabelle1!$C95,'40'!$A$4:$L$103,12,1))*40/$D95,0)</f>
        <v>0</v>
      </c>
      <c r="H95" s="3">
        <f t="shared" si="1"/>
        <v>0</v>
      </c>
    </row>
    <row r="96" spans="1:8" x14ac:dyDescent="0.25">
      <c r="A96" s="19"/>
      <c r="B96" s="20"/>
      <c r="C96" s="21"/>
      <c r="D96" s="22"/>
      <c r="E96" s="23"/>
      <c r="F96" s="29"/>
      <c r="G96" s="12">
        <f>IF(ISNUMBER($E96),IF($C96&gt;=MAX('40'!$A$4:$A$103),VLOOKUP(MAX('40'!$A$4:$A$103),'40'!$A$4:$L$103,12,1),VLOOKUP(Tabelle1!$C96,'40'!$A$4:$L$103,12,1))*40/$D96,0)</f>
        <v>0</v>
      </c>
      <c r="H96" s="3">
        <f t="shared" si="1"/>
        <v>0</v>
      </c>
    </row>
    <row r="97" spans="1:8" x14ac:dyDescent="0.25">
      <c r="A97" s="19"/>
      <c r="B97" s="20"/>
      <c r="C97" s="21"/>
      <c r="D97" s="22"/>
      <c r="E97" s="23"/>
      <c r="F97" s="29"/>
      <c r="G97" s="12">
        <f>IF(ISNUMBER($E97),IF($C97&gt;=MAX('40'!$A$4:$A$103),VLOOKUP(MAX('40'!$A$4:$A$103),'40'!$A$4:$L$103,12,1),VLOOKUP(Tabelle1!$C97,'40'!$A$4:$L$103,12,1))*40/$D97,0)</f>
        <v>0</v>
      </c>
      <c r="H97" s="3">
        <f t="shared" si="1"/>
        <v>0</v>
      </c>
    </row>
    <row r="98" spans="1:8" x14ac:dyDescent="0.25">
      <c r="A98" s="19"/>
      <c r="B98" s="20"/>
      <c r="C98" s="21"/>
      <c r="D98" s="22"/>
      <c r="E98" s="23"/>
      <c r="F98" s="29"/>
      <c r="G98" s="12">
        <f>IF(ISNUMBER($E98),IF($C98&gt;=MAX('40'!$A$4:$A$103),VLOOKUP(MAX('40'!$A$4:$A$103),'40'!$A$4:$L$103,12,1),VLOOKUP(Tabelle1!$C98,'40'!$A$4:$L$103,12,1))*40/$D98,0)</f>
        <v>0</v>
      </c>
      <c r="H98" s="3">
        <f t="shared" si="1"/>
        <v>0</v>
      </c>
    </row>
    <row r="99" spans="1:8" x14ac:dyDescent="0.25">
      <c r="A99" s="19"/>
      <c r="B99" s="20"/>
      <c r="C99" s="21"/>
      <c r="D99" s="22"/>
      <c r="E99" s="23"/>
      <c r="F99" s="29"/>
      <c r="G99" s="12">
        <f>IF(ISNUMBER($E99),IF($C99&gt;=MAX('40'!$A$4:$A$103),VLOOKUP(MAX('40'!$A$4:$A$103),'40'!$A$4:$L$103,12,1),VLOOKUP(Tabelle1!$C99,'40'!$A$4:$L$103,12,1))*40/$D99,0)</f>
        <v>0</v>
      </c>
      <c r="H99" s="3">
        <f t="shared" si="1"/>
        <v>0</v>
      </c>
    </row>
    <row r="100" spans="1:8" x14ac:dyDescent="0.25">
      <c r="A100" s="19"/>
      <c r="B100" s="20"/>
      <c r="C100" s="21"/>
      <c r="D100" s="22"/>
      <c r="E100" s="23"/>
      <c r="F100" s="29"/>
      <c r="G100" s="12">
        <f>IF(ISNUMBER($E100),IF($C100&gt;=MAX('40'!$A$4:$A$103),VLOOKUP(MAX('40'!$A$4:$A$103),'40'!$A$4:$L$103,12,1),VLOOKUP(Tabelle1!$C100,'40'!$A$4:$L$103,12,1))*40/$D100,0)</f>
        <v>0</v>
      </c>
      <c r="H100" s="3">
        <f t="shared" si="1"/>
        <v>0</v>
      </c>
    </row>
    <row r="101" spans="1:8" x14ac:dyDescent="0.25">
      <c r="A101" s="19"/>
      <c r="B101" s="20"/>
      <c r="C101" s="21"/>
      <c r="D101" s="22"/>
      <c r="E101" s="23"/>
      <c r="F101" s="29"/>
      <c r="G101" s="12">
        <f>IF(ISNUMBER($E101),IF($C101&gt;=MAX('40'!$A$4:$A$103),VLOOKUP(MAX('40'!$A$4:$A$103),'40'!$A$4:$L$103,12,1),VLOOKUP(Tabelle1!$C101,'40'!$A$4:$L$103,12,1))*40/$D101,0)</f>
        <v>0</v>
      </c>
      <c r="H101" s="3">
        <f t="shared" si="1"/>
        <v>0</v>
      </c>
    </row>
    <row r="102" spans="1:8" x14ac:dyDescent="0.25">
      <c r="A102" s="19"/>
      <c r="B102" s="20"/>
      <c r="C102" s="21"/>
      <c r="D102" s="22"/>
      <c r="E102" s="23"/>
      <c r="F102" s="29"/>
      <c r="G102" s="12">
        <f>IF(ISNUMBER($E102),IF($C102&gt;=MAX('40'!$A$4:$A$103),VLOOKUP(MAX('40'!$A$4:$A$103),'40'!$A$4:$L$103,12,1),VLOOKUP(Tabelle1!$C102,'40'!$A$4:$L$103,12,1))*40/$D102,0)</f>
        <v>0</v>
      </c>
      <c r="H102" s="3">
        <f t="shared" si="1"/>
        <v>0</v>
      </c>
    </row>
    <row r="103" spans="1:8" x14ac:dyDescent="0.25">
      <c r="A103" s="19"/>
      <c r="B103" s="20"/>
      <c r="C103" s="21"/>
      <c r="D103" s="22"/>
      <c r="E103" s="23"/>
      <c r="F103" s="29"/>
      <c r="G103" s="12">
        <f>IF(ISNUMBER($E103),IF($C103&gt;=MAX('40'!$A$4:$A$103),VLOOKUP(MAX('40'!$A$4:$A$103),'40'!$A$4:$L$103,12,1),VLOOKUP(Tabelle1!$C103,'40'!$A$4:$L$103,12,1))*40/$D103,0)</f>
        <v>0</v>
      </c>
      <c r="H103" s="3">
        <f t="shared" si="1"/>
        <v>0</v>
      </c>
    </row>
    <row r="104" spans="1:8" x14ac:dyDescent="0.25">
      <c r="A104" s="19"/>
      <c r="B104" s="20"/>
      <c r="C104" s="21"/>
      <c r="D104" s="22"/>
      <c r="E104" s="23"/>
      <c r="F104" s="29"/>
      <c r="G104" s="12">
        <f>IF(ISNUMBER($E104),IF($C104&gt;=MAX('40'!$A$4:$A$103),VLOOKUP(MAX('40'!$A$4:$A$103),'40'!$A$4:$L$103,12,1),VLOOKUP(Tabelle1!$C104,'40'!$A$4:$L$103,12,1))*40/$D104,0)</f>
        <v>0</v>
      </c>
      <c r="H104" s="3">
        <f t="shared" si="1"/>
        <v>0</v>
      </c>
    </row>
    <row r="105" spans="1:8" x14ac:dyDescent="0.25">
      <c r="A105" s="19"/>
      <c r="B105" s="20"/>
      <c r="C105" s="21"/>
      <c r="D105" s="22"/>
      <c r="E105" s="23"/>
      <c r="F105" s="29"/>
      <c r="G105" s="12">
        <f>IF(ISNUMBER($E105),IF($C105&gt;=MAX('40'!$A$4:$A$103),VLOOKUP(MAX('40'!$A$4:$A$103),'40'!$A$4:$L$103,12,1),VLOOKUP(Tabelle1!$C105,'40'!$A$4:$L$103,12,1))*40/$D105,0)</f>
        <v>0</v>
      </c>
      <c r="H105" s="3">
        <f t="shared" si="1"/>
        <v>0</v>
      </c>
    </row>
    <row r="106" spans="1:8" x14ac:dyDescent="0.25">
      <c r="A106" s="19"/>
      <c r="B106" s="20"/>
      <c r="C106" s="21"/>
      <c r="D106" s="22"/>
      <c r="E106" s="23"/>
      <c r="F106" s="29"/>
      <c r="G106" s="12">
        <f>IF(ISNUMBER($E106),IF($C106&gt;=MAX('40'!$A$4:$A$103),VLOOKUP(MAX('40'!$A$4:$A$103),'40'!$A$4:$L$103,12,1),VLOOKUP(Tabelle1!$C106,'40'!$A$4:$L$103,12,1))*40/$D106,0)</f>
        <v>0</v>
      </c>
      <c r="H106" s="3">
        <f t="shared" si="1"/>
        <v>0</v>
      </c>
    </row>
    <row r="107" spans="1:8" x14ac:dyDescent="0.25">
      <c r="A107" s="19"/>
      <c r="B107" s="20"/>
      <c r="C107" s="21"/>
      <c r="D107" s="22"/>
      <c r="E107" s="23"/>
      <c r="F107" s="29"/>
      <c r="G107" s="12">
        <f>IF(ISNUMBER($E107),IF($C107&gt;=MAX('40'!$A$4:$A$103),VLOOKUP(MAX('40'!$A$4:$A$103),'40'!$A$4:$L$103,12,1),VLOOKUP(Tabelle1!$C107,'40'!$A$4:$L$103,12,1))*40/$D107,0)</f>
        <v>0</v>
      </c>
      <c r="H107" s="3">
        <f t="shared" si="1"/>
        <v>0</v>
      </c>
    </row>
    <row r="108" spans="1:8" x14ac:dyDescent="0.25">
      <c r="A108" s="19"/>
      <c r="B108" s="20"/>
      <c r="C108" s="21"/>
      <c r="D108" s="22"/>
      <c r="E108" s="23"/>
      <c r="F108" s="29"/>
      <c r="G108" s="12">
        <f>IF(ISNUMBER($E108),IF($C108&gt;=MAX('40'!$A$4:$A$103),VLOOKUP(MAX('40'!$A$4:$A$103),'40'!$A$4:$L$103,12,1),VLOOKUP(Tabelle1!$C108,'40'!$A$4:$L$103,12,1))*40/$D108,0)</f>
        <v>0</v>
      </c>
      <c r="H108" s="3">
        <f t="shared" si="1"/>
        <v>0</v>
      </c>
    </row>
    <row r="109" spans="1:8" x14ac:dyDescent="0.25">
      <c r="A109" s="19"/>
      <c r="B109" s="20"/>
      <c r="C109" s="21"/>
      <c r="D109" s="22"/>
      <c r="E109" s="23"/>
      <c r="F109" s="29"/>
      <c r="G109" s="12">
        <f>IF(ISNUMBER($E109),IF($C109&gt;=MAX('40'!$A$4:$A$103),VLOOKUP(MAX('40'!$A$4:$A$103),'40'!$A$4:$L$103,12,1),VLOOKUP(Tabelle1!$C109,'40'!$A$4:$L$103,12,1))*40/$D109,0)</f>
        <v>0</v>
      </c>
      <c r="H109" s="3">
        <f t="shared" si="1"/>
        <v>0</v>
      </c>
    </row>
    <row r="110" spans="1:8" x14ac:dyDescent="0.25">
      <c r="A110" s="19"/>
      <c r="B110" s="20"/>
      <c r="C110" s="21"/>
      <c r="D110" s="22"/>
      <c r="E110" s="23"/>
      <c r="F110" s="29"/>
      <c r="G110" s="12">
        <f>IF(ISNUMBER($E110),IF($C110&gt;=MAX('40'!$A$4:$A$103),VLOOKUP(MAX('40'!$A$4:$A$103),'40'!$A$4:$L$103,12,1),VLOOKUP(Tabelle1!$C110,'40'!$A$4:$L$103,12,1))*40/$D110,0)</f>
        <v>0</v>
      </c>
      <c r="H110" s="3">
        <f t="shared" si="1"/>
        <v>0</v>
      </c>
    </row>
    <row r="111" spans="1:8" x14ac:dyDescent="0.25">
      <c r="A111" s="19"/>
      <c r="B111" s="20"/>
      <c r="C111" s="21"/>
      <c r="D111" s="22"/>
      <c r="E111" s="23"/>
      <c r="F111" s="29"/>
      <c r="G111" s="12">
        <f>IF(ISNUMBER($E111),IF($C111&gt;=MAX('40'!$A$4:$A$103),VLOOKUP(MAX('40'!$A$4:$A$103),'40'!$A$4:$L$103,12,1),VLOOKUP(Tabelle1!$C111,'40'!$A$4:$L$103,12,1))*40/$D111,0)</f>
        <v>0</v>
      </c>
      <c r="H111" s="3">
        <f t="shared" si="1"/>
        <v>0</v>
      </c>
    </row>
    <row r="112" spans="1:8" x14ac:dyDescent="0.25">
      <c r="A112" s="19"/>
      <c r="B112" s="20"/>
      <c r="C112" s="21"/>
      <c r="D112" s="22"/>
      <c r="E112" s="23"/>
      <c r="F112" s="29"/>
      <c r="G112" s="12">
        <f>IF(ISNUMBER($E112),IF($C112&gt;=MAX('40'!$A$4:$A$103),VLOOKUP(MAX('40'!$A$4:$A$103),'40'!$A$4:$L$103,12,1),VLOOKUP(Tabelle1!$C112,'40'!$A$4:$L$103,12,1))*40/$D112,0)</f>
        <v>0</v>
      </c>
      <c r="H112" s="3">
        <f t="shared" si="1"/>
        <v>0</v>
      </c>
    </row>
    <row r="113" spans="1:8" x14ac:dyDescent="0.25">
      <c r="A113" s="19"/>
      <c r="B113" s="20"/>
      <c r="C113" s="21"/>
      <c r="D113" s="22"/>
      <c r="E113" s="23"/>
      <c r="F113" s="29"/>
      <c r="G113" s="12">
        <f>IF(ISNUMBER($E113),IF($C113&gt;=MAX('40'!$A$4:$A$103),VLOOKUP(MAX('40'!$A$4:$A$103),'40'!$A$4:$L$103,12,1),VLOOKUP(Tabelle1!$C113,'40'!$A$4:$L$103,12,1))*40/$D113,0)</f>
        <v>0</v>
      </c>
      <c r="H113" s="3">
        <f t="shared" si="1"/>
        <v>0</v>
      </c>
    </row>
    <row r="114" spans="1:8" x14ac:dyDescent="0.25">
      <c r="A114" s="19"/>
      <c r="B114" s="20"/>
      <c r="C114" s="21"/>
      <c r="D114" s="22"/>
      <c r="E114" s="23"/>
      <c r="F114" s="29"/>
      <c r="G114" s="12">
        <f>IF(ISNUMBER($E114),IF($C114&gt;=MAX('40'!$A$4:$A$103),VLOOKUP(MAX('40'!$A$4:$A$103),'40'!$A$4:$L$103,12,1),VLOOKUP(Tabelle1!$C114,'40'!$A$4:$L$103,12,1))*40/$D114,0)</f>
        <v>0</v>
      </c>
      <c r="H114" s="3">
        <f t="shared" si="1"/>
        <v>0</v>
      </c>
    </row>
    <row r="115" spans="1:8" x14ac:dyDescent="0.25">
      <c r="A115" s="19"/>
      <c r="B115" s="20"/>
      <c r="C115" s="21"/>
      <c r="D115" s="22"/>
      <c r="E115" s="23"/>
      <c r="F115" s="29"/>
      <c r="G115" s="12">
        <f>IF(ISNUMBER($E115),IF($C115&gt;=MAX('40'!$A$4:$A$103),VLOOKUP(MAX('40'!$A$4:$A$103),'40'!$A$4:$L$103,12,1),VLOOKUP(Tabelle1!$C115,'40'!$A$4:$L$103,12,1))*40/$D115,0)</f>
        <v>0</v>
      </c>
      <c r="H115" s="3">
        <f t="shared" si="1"/>
        <v>0</v>
      </c>
    </row>
    <row r="116" spans="1:8" x14ac:dyDescent="0.25">
      <c r="A116" s="19"/>
      <c r="B116" s="20"/>
      <c r="C116" s="21"/>
      <c r="D116" s="22"/>
      <c r="E116" s="23"/>
      <c r="F116" s="29"/>
      <c r="G116" s="12">
        <f>IF(ISNUMBER($E116),IF($C116&gt;=MAX('40'!$A$4:$A$103),VLOOKUP(MAX('40'!$A$4:$A$103),'40'!$A$4:$L$103,12,1),VLOOKUP(Tabelle1!$C116,'40'!$A$4:$L$103,12,1))*40/$D116,0)</f>
        <v>0</v>
      </c>
      <c r="H116" s="3">
        <f t="shared" si="1"/>
        <v>0</v>
      </c>
    </row>
    <row r="117" spans="1:8" x14ac:dyDescent="0.25">
      <c r="A117" s="19"/>
      <c r="B117" s="20"/>
      <c r="C117" s="21"/>
      <c r="D117" s="22"/>
      <c r="E117" s="23"/>
      <c r="F117" s="29"/>
      <c r="G117" s="12">
        <f>IF(ISNUMBER($E117),IF($C117&gt;=MAX('40'!$A$4:$A$103),VLOOKUP(MAX('40'!$A$4:$A$103),'40'!$A$4:$L$103,12,1),VLOOKUP(Tabelle1!$C117,'40'!$A$4:$L$103,12,1))*40/$D117,0)</f>
        <v>0</v>
      </c>
      <c r="H117" s="3">
        <f t="shared" si="1"/>
        <v>0</v>
      </c>
    </row>
    <row r="118" spans="1:8" x14ac:dyDescent="0.25">
      <c r="A118" s="19"/>
      <c r="B118" s="20"/>
      <c r="C118" s="21"/>
      <c r="D118" s="22"/>
      <c r="E118" s="23"/>
      <c r="F118" s="29"/>
      <c r="G118" s="12">
        <f>IF(ISNUMBER($E118),IF($C118&gt;=MAX('40'!$A$4:$A$103),VLOOKUP(MAX('40'!$A$4:$A$103),'40'!$A$4:$L$103,12,1),VLOOKUP(Tabelle1!$C118,'40'!$A$4:$L$103,12,1))*40/$D118,0)</f>
        <v>0</v>
      </c>
      <c r="H118" s="3">
        <f t="shared" si="1"/>
        <v>0</v>
      </c>
    </row>
    <row r="119" spans="1:8" x14ac:dyDescent="0.25">
      <c r="A119" s="19"/>
      <c r="B119" s="20"/>
      <c r="C119" s="21"/>
      <c r="D119" s="22"/>
      <c r="E119" s="23"/>
      <c r="F119" s="29"/>
      <c r="G119" s="12">
        <f>IF(ISNUMBER($E119),IF($C119&gt;=MAX('40'!$A$4:$A$103),VLOOKUP(MAX('40'!$A$4:$A$103),'40'!$A$4:$L$103,12,1),VLOOKUP(Tabelle1!$C119,'40'!$A$4:$L$103,12,1))*40/$D119,0)</f>
        <v>0</v>
      </c>
      <c r="H119" s="3">
        <f t="shared" si="1"/>
        <v>0</v>
      </c>
    </row>
    <row r="120" spans="1:8" x14ac:dyDescent="0.25">
      <c r="A120" s="19"/>
      <c r="B120" s="20"/>
      <c r="C120" s="21"/>
      <c r="D120" s="22"/>
      <c r="E120" s="23"/>
      <c r="F120" s="29"/>
      <c r="G120" s="12">
        <f>IF(ISNUMBER($E120),IF($C120&gt;=MAX('40'!$A$4:$A$103),VLOOKUP(MAX('40'!$A$4:$A$103),'40'!$A$4:$L$103,12,1),VLOOKUP(Tabelle1!$C120,'40'!$A$4:$L$103,12,1))*40/$D120,0)</f>
        <v>0</v>
      </c>
      <c r="H120" s="3">
        <f t="shared" si="1"/>
        <v>0</v>
      </c>
    </row>
    <row r="121" spans="1:8" x14ac:dyDescent="0.25">
      <c r="A121" s="19"/>
      <c r="B121" s="20"/>
      <c r="C121" s="21"/>
      <c r="D121" s="22"/>
      <c r="E121" s="23"/>
      <c r="F121" s="29"/>
      <c r="G121" s="12">
        <f>IF(ISNUMBER($E121),IF($C121&gt;=MAX('40'!$A$4:$A$103),VLOOKUP(MAX('40'!$A$4:$A$103),'40'!$A$4:$L$103,12,1),VLOOKUP(Tabelle1!$C121,'40'!$A$4:$L$103,12,1))*40/$D121,0)</f>
        <v>0</v>
      </c>
      <c r="H121" s="3">
        <f t="shared" si="1"/>
        <v>0</v>
      </c>
    </row>
    <row r="122" spans="1:8" x14ac:dyDescent="0.25">
      <c r="A122" s="19"/>
      <c r="B122" s="20"/>
      <c r="C122" s="21"/>
      <c r="D122" s="22"/>
      <c r="E122" s="23"/>
      <c r="F122" s="29"/>
      <c r="G122" s="12">
        <f>IF(ISNUMBER($E122),IF($C122&gt;=MAX('40'!$A$4:$A$103),VLOOKUP(MAX('40'!$A$4:$A$103),'40'!$A$4:$L$103,12,1),VLOOKUP(Tabelle1!$C122,'40'!$A$4:$L$103,12,1))*40/$D122,0)</f>
        <v>0</v>
      </c>
      <c r="H122" s="3">
        <f t="shared" si="1"/>
        <v>0</v>
      </c>
    </row>
    <row r="123" spans="1:8" x14ac:dyDescent="0.25">
      <c r="A123" s="19"/>
      <c r="B123" s="20"/>
      <c r="C123" s="21"/>
      <c r="D123" s="22"/>
      <c r="E123" s="23"/>
      <c r="F123" s="29"/>
      <c r="G123" s="12">
        <f>IF(ISNUMBER($E123),IF($C123&gt;=MAX('40'!$A$4:$A$103),VLOOKUP(MAX('40'!$A$4:$A$103),'40'!$A$4:$L$103,12,1),VLOOKUP(Tabelle1!$C123,'40'!$A$4:$L$103,12,1))*40/$D123,0)</f>
        <v>0</v>
      </c>
      <c r="H123" s="3">
        <f t="shared" si="1"/>
        <v>0</v>
      </c>
    </row>
    <row r="124" spans="1:8" x14ac:dyDescent="0.25">
      <c r="A124" s="19"/>
      <c r="B124" s="20"/>
      <c r="C124" s="21"/>
      <c r="D124" s="22"/>
      <c r="E124" s="23"/>
      <c r="F124" s="29"/>
      <c r="G124" s="12">
        <f>IF(ISNUMBER($E124),IF($C124&gt;=MAX('40'!$A$4:$A$103),VLOOKUP(MAX('40'!$A$4:$A$103),'40'!$A$4:$L$103,12,1),VLOOKUP(Tabelle1!$C124,'40'!$A$4:$L$103,12,1))*40/$D124,0)</f>
        <v>0</v>
      </c>
      <c r="H124" s="3">
        <f t="shared" si="1"/>
        <v>0</v>
      </c>
    </row>
    <row r="125" spans="1:8" x14ac:dyDescent="0.25">
      <c r="A125" s="19"/>
      <c r="B125" s="20"/>
      <c r="C125" s="21"/>
      <c r="D125" s="22"/>
      <c r="E125" s="23"/>
      <c r="F125" s="29"/>
      <c r="G125" s="12">
        <f>IF(ISNUMBER($E125),IF($C125&gt;=MAX('40'!$A$4:$A$103),VLOOKUP(MAX('40'!$A$4:$A$103),'40'!$A$4:$L$103,12,1),VLOOKUP(Tabelle1!$C125,'40'!$A$4:$L$103,12,1))*40/$D125,0)</f>
        <v>0</v>
      </c>
      <c r="H125" s="3">
        <f t="shared" si="1"/>
        <v>0</v>
      </c>
    </row>
    <row r="126" spans="1:8" x14ac:dyDescent="0.25">
      <c r="A126" s="19"/>
      <c r="B126" s="20"/>
      <c r="C126" s="21"/>
      <c r="D126" s="22"/>
      <c r="E126" s="23"/>
      <c r="F126" s="29"/>
      <c r="G126" s="12">
        <f>IF(ISNUMBER($E126),IF($C126&gt;=MAX('40'!$A$4:$A$103),VLOOKUP(MAX('40'!$A$4:$A$103),'40'!$A$4:$L$103,12,1),VLOOKUP(Tabelle1!$C126,'40'!$A$4:$L$103,12,1))*40/$D126,0)</f>
        <v>0</v>
      </c>
      <c r="H126" s="3">
        <f t="shared" si="1"/>
        <v>0</v>
      </c>
    </row>
    <row r="127" spans="1:8" x14ac:dyDescent="0.25">
      <c r="A127" s="19"/>
      <c r="B127" s="20"/>
      <c r="C127" s="21"/>
      <c r="D127" s="22"/>
      <c r="E127" s="23"/>
      <c r="F127" s="29"/>
      <c r="G127" s="12">
        <f>IF(ISNUMBER($E127),IF($C127&gt;=MAX('40'!$A$4:$A$103),VLOOKUP(MAX('40'!$A$4:$A$103),'40'!$A$4:$L$103,12,1),VLOOKUP(Tabelle1!$C127,'40'!$A$4:$L$103,12,1))*40/$D127,0)</f>
        <v>0</v>
      </c>
      <c r="H127" s="3">
        <f t="shared" si="1"/>
        <v>0</v>
      </c>
    </row>
    <row r="128" spans="1:8" x14ac:dyDescent="0.25">
      <c r="A128" s="19"/>
      <c r="B128" s="20"/>
      <c r="C128" s="21"/>
      <c r="D128" s="22"/>
      <c r="E128" s="23"/>
      <c r="F128" s="29"/>
      <c r="G128" s="12">
        <f>IF(ISNUMBER($E128),IF($C128&gt;=MAX('40'!$A$4:$A$103),VLOOKUP(MAX('40'!$A$4:$A$103),'40'!$A$4:$L$103,12,1),VLOOKUP(Tabelle1!$C128,'40'!$A$4:$L$103,12,1))*40/$D128,0)</f>
        <v>0</v>
      </c>
      <c r="H128" s="3">
        <f t="shared" si="1"/>
        <v>0</v>
      </c>
    </row>
    <row r="129" spans="1:8" x14ac:dyDescent="0.25">
      <c r="A129" s="19"/>
      <c r="B129" s="20"/>
      <c r="C129" s="21"/>
      <c r="D129" s="22"/>
      <c r="E129" s="23"/>
      <c r="F129" s="29"/>
      <c r="G129" s="12">
        <f>IF(ISNUMBER($E129),IF($C129&gt;=MAX('40'!$A$4:$A$103),VLOOKUP(MAX('40'!$A$4:$A$103),'40'!$A$4:$L$103,12,1),VLOOKUP(Tabelle1!$C129,'40'!$A$4:$L$103,12,1))*40/$D129,0)</f>
        <v>0</v>
      </c>
      <c r="H129" s="3">
        <f t="shared" si="1"/>
        <v>0</v>
      </c>
    </row>
    <row r="130" spans="1:8" x14ac:dyDescent="0.25">
      <c r="A130" s="19"/>
      <c r="B130" s="20"/>
      <c r="C130" s="21"/>
      <c r="D130" s="22"/>
      <c r="E130" s="23"/>
      <c r="F130" s="29"/>
      <c r="G130" s="12">
        <f>IF(ISNUMBER($E130),IF($C130&gt;=MAX('40'!$A$4:$A$103),VLOOKUP(MAX('40'!$A$4:$A$103),'40'!$A$4:$L$103,12,1),VLOOKUP(Tabelle1!$C130,'40'!$A$4:$L$103,12,1))*40/$D130,0)</f>
        <v>0</v>
      </c>
      <c r="H130" s="3">
        <f t="shared" si="1"/>
        <v>0</v>
      </c>
    </row>
    <row r="131" spans="1:8" x14ac:dyDescent="0.25">
      <c r="A131" s="19"/>
      <c r="B131" s="20"/>
      <c r="C131" s="21"/>
      <c r="D131" s="22"/>
      <c r="E131" s="23"/>
      <c r="F131" s="29"/>
      <c r="G131" s="12">
        <f>IF(ISNUMBER($E131),IF($C131&gt;=MAX('40'!$A$4:$A$103),VLOOKUP(MAX('40'!$A$4:$A$103),'40'!$A$4:$L$103,12,1),VLOOKUP(Tabelle1!$C131,'40'!$A$4:$L$103,12,1))*40/$D131,0)</f>
        <v>0</v>
      </c>
      <c r="H131" s="3">
        <f t="shared" si="1"/>
        <v>0</v>
      </c>
    </row>
    <row r="132" spans="1:8" x14ac:dyDescent="0.25">
      <c r="A132" s="19"/>
      <c r="B132" s="20"/>
      <c r="C132" s="21"/>
      <c r="D132" s="22"/>
      <c r="E132" s="23"/>
      <c r="F132" s="29"/>
      <c r="G132" s="12">
        <f>IF(ISNUMBER($E132),IF($C132&gt;=MAX('40'!$A$4:$A$103),VLOOKUP(MAX('40'!$A$4:$A$103),'40'!$A$4:$L$103,12,1),VLOOKUP(Tabelle1!$C132,'40'!$A$4:$L$103,12,1))*40/$D132,0)</f>
        <v>0</v>
      </c>
      <c r="H132" s="3">
        <f t="shared" si="1"/>
        <v>0</v>
      </c>
    </row>
    <row r="133" spans="1:8" x14ac:dyDescent="0.25">
      <c r="A133" s="19"/>
      <c r="B133" s="20"/>
      <c r="C133" s="21"/>
      <c r="D133" s="22"/>
      <c r="E133" s="23"/>
      <c r="F133" s="29"/>
      <c r="G133" s="12">
        <f>IF(ISNUMBER($E133),IF($C133&gt;=MAX('40'!$A$4:$A$103),VLOOKUP(MAX('40'!$A$4:$A$103),'40'!$A$4:$L$103,12,1),VLOOKUP(Tabelle1!$C133,'40'!$A$4:$L$103,12,1))*40/$D133,0)</f>
        <v>0</v>
      </c>
      <c r="H133" s="3">
        <f t="shared" si="1"/>
        <v>0</v>
      </c>
    </row>
    <row r="134" spans="1:8" x14ac:dyDescent="0.25">
      <c r="A134" s="19"/>
      <c r="B134" s="20"/>
      <c r="C134" s="21"/>
      <c r="D134" s="22"/>
      <c r="E134" s="23"/>
      <c r="F134" s="29"/>
      <c r="G134" s="12">
        <f>IF(ISNUMBER($E134),IF($C134&gt;=MAX('40'!$A$4:$A$103),VLOOKUP(MAX('40'!$A$4:$A$103),'40'!$A$4:$L$103,12,1),VLOOKUP(Tabelle1!$C134,'40'!$A$4:$L$103,12,1))*40/$D134,0)</f>
        <v>0</v>
      </c>
      <c r="H134" s="3">
        <f t="shared" si="1"/>
        <v>0</v>
      </c>
    </row>
    <row r="135" spans="1:8" x14ac:dyDescent="0.25">
      <c r="A135" s="19"/>
      <c r="B135" s="20"/>
      <c r="C135" s="21"/>
      <c r="D135" s="22"/>
      <c r="E135" s="23"/>
      <c r="F135" s="29"/>
      <c r="G135" s="12">
        <f>IF(ISNUMBER($E135),IF($C135&gt;=MAX('40'!$A$4:$A$103),VLOOKUP(MAX('40'!$A$4:$A$103),'40'!$A$4:$L$103,12,1),VLOOKUP(Tabelle1!$C135,'40'!$A$4:$L$103,12,1))*40/$D135,0)</f>
        <v>0</v>
      </c>
      <c r="H135" s="3">
        <f t="shared" si="1"/>
        <v>0</v>
      </c>
    </row>
    <row r="136" spans="1:8" x14ac:dyDescent="0.25">
      <c r="A136" s="19"/>
      <c r="B136" s="20"/>
      <c r="C136" s="21"/>
      <c r="D136" s="22"/>
      <c r="E136" s="23"/>
      <c r="F136" s="29"/>
      <c r="G136" s="12">
        <f>IF(ISNUMBER($E136),IF($C136&gt;=MAX('40'!$A$4:$A$103),VLOOKUP(MAX('40'!$A$4:$A$103),'40'!$A$4:$L$103,12,1),VLOOKUP(Tabelle1!$C136,'40'!$A$4:$L$103,12,1))*40/$D136,0)</f>
        <v>0</v>
      </c>
      <c r="H136" s="3">
        <f t="shared" si="1"/>
        <v>0</v>
      </c>
    </row>
    <row r="137" spans="1:8" x14ac:dyDescent="0.25">
      <c r="A137" s="19"/>
      <c r="B137" s="20"/>
      <c r="C137" s="21"/>
      <c r="D137" s="22"/>
      <c r="E137" s="23"/>
      <c r="F137" s="29"/>
      <c r="G137" s="12">
        <f>IF(ISNUMBER($E137),IF($C137&gt;=MAX('40'!$A$4:$A$103),VLOOKUP(MAX('40'!$A$4:$A$103),'40'!$A$4:$L$103,12,1),VLOOKUP(Tabelle1!$C137,'40'!$A$4:$L$103,12,1))*40/$D137,0)</f>
        <v>0</v>
      </c>
      <c r="H137" s="3">
        <f t="shared" si="1"/>
        <v>0</v>
      </c>
    </row>
    <row r="138" spans="1:8" x14ac:dyDescent="0.25">
      <c r="A138" s="19"/>
      <c r="B138" s="20"/>
      <c r="C138" s="21"/>
      <c r="D138" s="22"/>
      <c r="E138" s="23"/>
      <c r="F138" s="29"/>
      <c r="G138" s="12">
        <f>IF(ISNUMBER($E138),IF($C138&gt;=MAX('40'!$A$4:$A$103),VLOOKUP(MAX('40'!$A$4:$A$103),'40'!$A$4:$L$103,12,1),VLOOKUP(Tabelle1!$C138,'40'!$A$4:$L$103,12,1))*40/$D138,0)</f>
        <v>0</v>
      </c>
      <c r="H138" s="3">
        <f t="shared" si="1"/>
        <v>0</v>
      </c>
    </row>
    <row r="139" spans="1:8" x14ac:dyDescent="0.25">
      <c r="A139" s="19"/>
      <c r="B139" s="20"/>
      <c r="C139" s="21"/>
      <c r="D139" s="22"/>
      <c r="E139" s="23"/>
      <c r="F139" s="29"/>
      <c r="G139" s="12">
        <f>IF(ISNUMBER($E139),IF($C139&gt;=MAX('40'!$A$4:$A$103),VLOOKUP(MAX('40'!$A$4:$A$103),'40'!$A$4:$L$103,12,1),VLOOKUP(Tabelle1!$C139,'40'!$A$4:$L$103,12,1))*40/$D139,0)</f>
        <v>0</v>
      </c>
      <c r="H139" s="3">
        <f t="shared" si="1"/>
        <v>0</v>
      </c>
    </row>
    <row r="140" spans="1:8" x14ac:dyDescent="0.25">
      <c r="A140" s="19"/>
      <c r="B140" s="20"/>
      <c r="C140" s="21"/>
      <c r="D140" s="22"/>
      <c r="E140" s="23"/>
      <c r="F140" s="29"/>
      <c r="G140" s="12">
        <f>IF(ISNUMBER($E140),IF($C140&gt;=MAX('40'!$A$4:$A$103),VLOOKUP(MAX('40'!$A$4:$A$103),'40'!$A$4:$L$103,12,1),VLOOKUP(Tabelle1!$C140,'40'!$A$4:$L$103,12,1))*40/$D140,0)</f>
        <v>0</v>
      </c>
      <c r="H140" s="3">
        <f t="shared" si="1"/>
        <v>0</v>
      </c>
    </row>
    <row r="141" spans="1:8" x14ac:dyDescent="0.25">
      <c r="A141" s="19"/>
      <c r="B141" s="20"/>
      <c r="C141" s="21"/>
      <c r="D141" s="22"/>
      <c r="E141" s="23"/>
      <c r="F141" s="29"/>
      <c r="G141" s="12">
        <f>IF(ISNUMBER($E141),IF($C141&gt;=MAX('40'!$A$4:$A$103),VLOOKUP(MAX('40'!$A$4:$A$103),'40'!$A$4:$L$103,12,1),VLOOKUP(Tabelle1!$C141,'40'!$A$4:$L$103,12,1))*40/$D141,0)</f>
        <v>0</v>
      </c>
      <c r="H141" s="3">
        <f t="shared" ref="H141:H204" si="2">+G141*F141</f>
        <v>0</v>
      </c>
    </row>
    <row r="142" spans="1:8" x14ac:dyDescent="0.25">
      <c r="A142" s="19"/>
      <c r="B142" s="20"/>
      <c r="C142" s="21"/>
      <c r="D142" s="22"/>
      <c r="E142" s="23"/>
      <c r="F142" s="29"/>
      <c r="G142" s="12">
        <f>IF(ISNUMBER($E142),IF($C142&gt;=MAX('40'!$A$4:$A$103),VLOOKUP(MAX('40'!$A$4:$A$103),'40'!$A$4:$L$103,12,1),VLOOKUP(Tabelle1!$C142,'40'!$A$4:$L$103,12,1))*40/$D142,0)</f>
        <v>0</v>
      </c>
      <c r="H142" s="3">
        <f t="shared" si="2"/>
        <v>0</v>
      </c>
    </row>
    <row r="143" spans="1:8" x14ac:dyDescent="0.25">
      <c r="A143" s="19"/>
      <c r="B143" s="20"/>
      <c r="C143" s="21"/>
      <c r="D143" s="22"/>
      <c r="E143" s="23"/>
      <c r="F143" s="29"/>
      <c r="G143" s="12">
        <f>IF(ISNUMBER($E143),IF($C143&gt;=MAX('40'!$A$4:$A$103),VLOOKUP(MAX('40'!$A$4:$A$103),'40'!$A$4:$L$103,12,1),VLOOKUP(Tabelle1!$C143,'40'!$A$4:$L$103,12,1))*40/$D143,0)</f>
        <v>0</v>
      </c>
      <c r="H143" s="3">
        <f t="shared" si="2"/>
        <v>0</v>
      </c>
    </row>
    <row r="144" spans="1:8" x14ac:dyDescent="0.25">
      <c r="A144" s="19"/>
      <c r="B144" s="20"/>
      <c r="C144" s="21"/>
      <c r="D144" s="22"/>
      <c r="E144" s="23"/>
      <c r="F144" s="29"/>
      <c r="G144" s="12">
        <f>IF(ISNUMBER($E144),IF($C144&gt;=MAX('40'!$A$4:$A$103),VLOOKUP(MAX('40'!$A$4:$A$103),'40'!$A$4:$L$103,12,1),VLOOKUP(Tabelle1!$C144,'40'!$A$4:$L$103,12,1))*40/$D144,0)</f>
        <v>0</v>
      </c>
      <c r="H144" s="3">
        <f t="shared" si="2"/>
        <v>0</v>
      </c>
    </row>
    <row r="145" spans="1:8" x14ac:dyDescent="0.25">
      <c r="A145" s="19"/>
      <c r="B145" s="20"/>
      <c r="C145" s="21"/>
      <c r="D145" s="22"/>
      <c r="E145" s="23"/>
      <c r="F145" s="29"/>
      <c r="G145" s="12">
        <f>IF(ISNUMBER($E145),IF($C145&gt;=MAX('40'!$A$4:$A$103),VLOOKUP(MAX('40'!$A$4:$A$103),'40'!$A$4:$L$103,12,1),VLOOKUP(Tabelle1!$C145,'40'!$A$4:$L$103,12,1))*40/$D145,0)</f>
        <v>0</v>
      </c>
      <c r="H145" s="3">
        <f t="shared" si="2"/>
        <v>0</v>
      </c>
    </row>
    <row r="146" spans="1:8" x14ac:dyDescent="0.25">
      <c r="A146" s="19"/>
      <c r="B146" s="20"/>
      <c r="C146" s="21"/>
      <c r="D146" s="22"/>
      <c r="E146" s="23"/>
      <c r="F146" s="29"/>
      <c r="G146" s="12">
        <f>IF(ISNUMBER($E146),IF($C146&gt;=MAX('40'!$A$4:$A$103),VLOOKUP(MAX('40'!$A$4:$A$103),'40'!$A$4:$L$103,12,1),VLOOKUP(Tabelle1!$C146,'40'!$A$4:$L$103,12,1))*40/$D146,0)</f>
        <v>0</v>
      </c>
      <c r="H146" s="3">
        <f t="shared" si="2"/>
        <v>0</v>
      </c>
    </row>
    <row r="147" spans="1:8" x14ac:dyDescent="0.25">
      <c r="A147" s="19"/>
      <c r="B147" s="20"/>
      <c r="C147" s="21"/>
      <c r="D147" s="22"/>
      <c r="E147" s="23"/>
      <c r="F147" s="29"/>
      <c r="G147" s="12">
        <f>IF(ISNUMBER($E147),IF($C147&gt;=MAX('40'!$A$4:$A$103),VLOOKUP(MAX('40'!$A$4:$A$103),'40'!$A$4:$L$103,12,1),VLOOKUP(Tabelle1!$C147,'40'!$A$4:$L$103,12,1))*40/$D147,0)</f>
        <v>0</v>
      </c>
      <c r="H147" s="3">
        <f t="shared" si="2"/>
        <v>0</v>
      </c>
    </row>
    <row r="148" spans="1:8" x14ac:dyDescent="0.25">
      <c r="A148" s="19"/>
      <c r="B148" s="20"/>
      <c r="C148" s="21"/>
      <c r="D148" s="22"/>
      <c r="E148" s="23"/>
      <c r="F148" s="29"/>
      <c r="G148" s="12">
        <f>IF(ISNUMBER($E148),IF($C148&gt;=MAX('40'!$A$4:$A$103),VLOOKUP(MAX('40'!$A$4:$A$103),'40'!$A$4:$L$103,12,1),VLOOKUP(Tabelle1!$C148,'40'!$A$4:$L$103,12,1))*40/$D148,0)</f>
        <v>0</v>
      </c>
      <c r="H148" s="3">
        <f t="shared" si="2"/>
        <v>0</v>
      </c>
    </row>
    <row r="149" spans="1:8" x14ac:dyDescent="0.25">
      <c r="A149" s="19"/>
      <c r="B149" s="20"/>
      <c r="C149" s="21"/>
      <c r="D149" s="22"/>
      <c r="E149" s="23"/>
      <c r="F149" s="29"/>
      <c r="G149" s="12">
        <f>IF(ISNUMBER($E149),IF($C149&gt;=MAX('40'!$A$4:$A$103),VLOOKUP(MAX('40'!$A$4:$A$103),'40'!$A$4:$L$103,12,1),VLOOKUP(Tabelle1!$C149,'40'!$A$4:$L$103,12,1))*40/$D149,0)</f>
        <v>0</v>
      </c>
      <c r="H149" s="3">
        <f t="shared" si="2"/>
        <v>0</v>
      </c>
    </row>
    <row r="150" spans="1:8" x14ac:dyDescent="0.25">
      <c r="A150" s="19"/>
      <c r="B150" s="20"/>
      <c r="C150" s="21"/>
      <c r="D150" s="22"/>
      <c r="E150" s="23"/>
      <c r="F150" s="29"/>
      <c r="G150" s="12">
        <f>IF(ISNUMBER($E150),IF($C150&gt;=MAX('40'!$A$4:$A$103),VLOOKUP(MAX('40'!$A$4:$A$103),'40'!$A$4:$L$103,12,1),VLOOKUP(Tabelle1!$C150,'40'!$A$4:$L$103,12,1))*40/$D150,0)</f>
        <v>0</v>
      </c>
      <c r="H150" s="3">
        <f t="shared" si="2"/>
        <v>0</v>
      </c>
    </row>
    <row r="151" spans="1:8" x14ac:dyDescent="0.25">
      <c r="A151" s="19"/>
      <c r="B151" s="20"/>
      <c r="C151" s="21"/>
      <c r="D151" s="22"/>
      <c r="E151" s="23"/>
      <c r="F151" s="29"/>
      <c r="G151" s="12">
        <f>IF(ISNUMBER($E151),IF($C151&gt;=MAX('40'!$A$4:$A$103),VLOOKUP(MAX('40'!$A$4:$A$103),'40'!$A$4:$L$103,12,1),VLOOKUP(Tabelle1!$C151,'40'!$A$4:$L$103,12,1))*40/$D151,0)</f>
        <v>0</v>
      </c>
      <c r="H151" s="3">
        <f t="shared" si="2"/>
        <v>0</v>
      </c>
    </row>
    <row r="152" spans="1:8" x14ac:dyDescent="0.25">
      <c r="A152" s="19"/>
      <c r="B152" s="20"/>
      <c r="C152" s="21"/>
      <c r="D152" s="22"/>
      <c r="E152" s="23"/>
      <c r="F152" s="29"/>
      <c r="G152" s="12">
        <f>IF(ISNUMBER($E152),IF($C152&gt;=MAX('40'!$A$4:$A$103),VLOOKUP(MAX('40'!$A$4:$A$103),'40'!$A$4:$L$103,12,1),VLOOKUP(Tabelle1!$C152,'40'!$A$4:$L$103,12,1))*40/$D152,0)</f>
        <v>0</v>
      </c>
      <c r="H152" s="3">
        <f t="shared" si="2"/>
        <v>0</v>
      </c>
    </row>
    <row r="153" spans="1:8" x14ac:dyDescent="0.25">
      <c r="A153" s="19"/>
      <c r="B153" s="20"/>
      <c r="C153" s="21"/>
      <c r="D153" s="22"/>
      <c r="E153" s="23"/>
      <c r="F153" s="29"/>
      <c r="G153" s="12">
        <f>IF(ISNUMBER($E153),IF($C153&gt;=MAX('40'!$A$4:$A$103),VLOOKUP(MAX('40'!$A$4:$A$103),'40'!$A$4:$L$103,12,1),VLOOKUP(Tabelle1!$C153,'40'!$A$4:$L$103,12,1))*40/$D153,0)</f>
        <v>0</v>
      </c>
      <c r="H153" s="3">
        <f t="shared" si="2"/>
        <v>0</v>
      </c>
    </row>
    <row r="154" spans="1:8" x14ac:dyDescent="0.25">
      <c r="A154" s="19"/>
      <c r="B154" s="20"/>
      <c r="C154" s="21"/>
      <c r="D154" s="22"/>
      <c r="E154" s="23"/>
      <c r="F154" s="29"/>
      <c r="G154" s="12">
        <f>IF(ISNUMBER($E154),IF($C154&gt;=MAX('40'!$A$4:$A$103),VLOOKUP(MAX('40'!$A$4:$A$103),'40'!$A$4:$L$103,12,1),VLOOKUP(Tabelle1!$C154,'40'!$A$4:$L$103,12,1))*40/$D154,0)</f>
        <v>0</v>
      </c>
      <c r="H154" s="3">
        <f t="shared" si="2"/>
        <v>0</v>
      </c>
    </row>
    <row r="155" spans="1:8" x14ac:dyDescent="0.25">
      <c r="A155" s="19"/>
      <c r="B155" s="20"/>
      <c r="C155" s="21"/>
      <c r="D155" s="22"/>
      <c r="E155" s="23"/>
      <c r="F155" s="29"/>
      <c r="G155" s="12">
        <f>IF(ISNUMBER($E155),IF($C155&gt;=MAX('40'!$A$4:$A$103),VLOOKUP(MAX('40'!$A$4:$A$103),'40'!$A$4:$L$103,12,1),VLOOKUP(Tabelle1!$C155,'40'!$A$4:$L$103,12,1))*40/$D155,0)</f>
        <v>0</v>
      </c>
      <c r="H155" s="3">
        <f t="shared" si="2"/>
        <v>0</v>
      </c>
    </row>
    <row r="156" spans="1:8" x14ac:dyDescent="0.25">
      <c r="A156" s="19"/>
      <c r="B156" s="20"/>
      <c r="C156" s="21"/>
      <c r="D156" s="22"/>
      <c r="E156" s="23"/>
      <c r="F156" s="29"/>
      <c r="G156" s="12">
        <f>IF(ISNUMBER($E156),IF($C156&gt;=MAX('40'!$A$4:$A$103),VLOOKUP(MAX('40'!$A$4:$A$103),'40'!$A$4:$L$103,12,1),VLOOKUP(Tabelle1!$C156,'40'!$A$4:$L$103,12,1))*40/$D156,0)</f>
        <v>0</v>
      </c>
      <c r="H156" s="3">
        <f t="shared" si="2"/>
        <v>0</v>
      </c>
    </row>
    <row r="157" spans="1:8" x14ac:dyDescent="0.25">
      <c r="A157" s="19"/>
      <c r="B157" s="20"/>
      <c r="C157" s="21"/>
      <c r="D157" s="22"/>
      <c r="E157" s="23"/>
      <c r="F157" s="29"/>
      <c r="G157" s="12">
        <f>IF(ISNUMBER($E157),IF($C157&gt;=MAX('40'!$A$4:$A$103),VLOOKUP(MAX('40'!$A$4:$A$103),'40'!$A$4:$L$103,12,1),VLOOKUP(Tabelle1!$C157,'40'!$A$4:$L$103,12,1))*40/$D157,0)</f>
        <v>0</v>
      </c>
      <c r="H157" s="3">
        <f t="shared" si="2"/>
        <v>0</v>
      </c>
    </row>
    <row r="158" spans="1:8" x14ac:dyDescent="0.25">
      <c r="A158" s="19"/>
      <c r="B158" s="20"/>
      <c r="C158" s="21"/>
      <c r="D158" s="22"/>
      <c r="E158" s="23"/>
      <c r="F158" s="29"/>
      <c r="G158" s="12">
        <f>IF(ISNUMBER($E158),IF($C158&gt;=MAX('40'!$A$4:$A$103),VLOOKUP(MAX('40'!$A$4:$A$103),'40'!$A$4:$L$103,12,1),VLOOKUP(Tabelle1!$C158,'40'!$A$4:$L$103,12,1))*40/$D158,0)</f>
        <v>0</v>
      </c>
      <c r="H158" s="3">
        <f t="shared" si="2"/>
        <v>0</v>
      </c>
    </row>
    <row r="159" spans="1:8" x14ac:dyDescent="0.25">
      <c r="A159" s="19"/>
      <c r="B159" s="20"/>
      <c r="C159" s="21"/>
      <c r="D159" s="22"/>
      <c r="E159" s="23"/>
      <c r="F159" s="29"/>
      <c r="G159" s="12">
        <f>IF(ISNUMBER($E159),IF($C159&gt;=MAX('40'!$A$4:$A$103),VLOOKUP(MAX('40'!$A$4:$A$103),'40'!$A$4:$L$103,12,1),VLOOKUP(Tabelle1!$C159,'40'!$A$4:$L$103,12,1))*40/$D159,0)</f>
        <v>0</v>
      </c>
      <c r="H159" s="3">
        <f t="shared" si="2"/>
        <v>0</v>
      </c>
    </row>
    <row r="160" spans="1:8" x14ac:dyDescent="0.25">
      <c r="A160" s="19"/>
      <c r="B160" s="20"/>
      <c r="C160" s="21"/>
      <c r="D160" s="22"/>
      <c r="E160" s="23"/>
      <c r="F160" s="29"/>
      <c r="G160" s="12">
        <f>IF(ISNUMBER($E160),IF($C160&gt;=MAX('40'!$A$4:$A$103),VLOOKUP(MAX('40'!$A$4:$A$103),'40'!$A$4:$L$103,12,1),VLOOKUP(Tabelle1!$C160,'40'!$A$4:$L$103,12,1))*40/$D160,0)</f>
        <v>0</v>
      </c>
      <c r="H160" s="3">
        <f t="shared" si="2"/>
        <v>0</v>
      </c>
    </row>
    <row r="161" spans="1:8" x14ac:dyDescent="0.25">
      <c r="A161" s="19"/>
      <c r="B161" s="20"/>
      <c r="C161" s="21"/>
      <c r="D161" s="22"/>
      <c r="E161" s="23"/>
      <c r="F161" s="29"/>
      <c r="G161" s="12">
        <f>IF(ISNUMBER($E161),IF($C161&gt;=MAX('40'!$A$4:$A$103),VLOOKUP(MAX('40'!$A$4:$A$103),'40'!$A$4:$L$103,12,1),VLOOKUP(Tabelle1!$C161,'40'!$A$4:$L$103,12,1))*40/$D161,0)</f>
        <v>0</v>
      </c>
      <c r="H161" s="3">
        <f t="shared" si="2"/>
        <v>0</v>
      </c>
    </row>
    <row r="162" spans="1:8" x14ac:dyDescent="0.25">
      <c r="A162" s="19"/>
      <c r="B162" s="20"/>
      <c r="C162" s="21"/>
      <c r="D162" s="22"/>
      <c r="E162" s="23"/>
      <c r="F162" s="29"/>
      <c r="G162" s="12">
        <f>IF(ISNUMBER($E162),IF($C162&gt;=MAX('40'!$A$4:$A$103),VLOOKUP(MAX('40'!$A$4:$A$103),'40'!$A$4:$L$103,12,1),VLOOKUP(Tabelle1!$C162,'40'!$A$4:$L$103,12,1))*40/$D162,0)</f>
        <v>0</v>
      </c>
      <c r="H162" s="3">
        <f t="shared" si="2"/>
        <v>0</v>
      </c>
    </row>
    <row r="163" spans="1:8" x14ac:dyDescent="0.25">
      <c r="A163" s="19"/>
      <c r="B163" s="20"/>
      <c r="C163" s="21"/>
      <c r="D163" s="22"/>
      <c r="E163" s="23"/>
      <c r="F163" s="29"/>
      <c r="G163" s="12">
        <f>IF(ISNUMBER($E163),IF($C163&gt;=MAX('40'!$A$4:$A$103),VLOOKUP(MAX('40'!$A$4:$A$103),'40'!$A$4:$L$103,12,1),VLOOKUP(Tabelle1!$C163,'40'!$A$4:$L$103,12,1))*40/$D163,0)</f>
        <v>0</v>
      </c>
      <c r="H163" s="3">
        <f t="shared" si="2"/>
        <v>0</v>
      </c>
    </row>
    <row r="164" spans="1:8" x14ac:dyDescent="0.25">
      <c r="A164" s="19"/>
      <c r="B164" s="20"/>
      <c r="C164" s="21"/>
      <c r="D164" s="22"/>
      <c r="E164" s="23"/>
      <c r="F164" s="29"/>
      <c r="G164" s="12">
        <f>IF(ISNUMBER($E164),IF($C164&gt;=MAX('40'!$A$4:$A$103),VLOOKUP(MAX('40'!$A$4:$A$103),'40'!$A$4:$L$103,12,1),VLOOKUP(Tabelle1!$C164,'40'!$A$4:$L$103,12,1))*40/$D164,0)</f>
        <v>0</v>
      </c>
      <c r="H164" s="3">
        <f t="shared" si="2"/>
        <v>0</v>
      </c>
    </row>
    <row r="165" spans="1:8" x14ac:dyDescent="0.25">
      <c r="A165" s="19"/>
      <c r="B165" s="20"/>
      <c r="C165" s="21"/>
      <c r="D165" s="22"/>
      <c r="E165" s="23"/>
      <c r="F165" s="29"/>
      <c r="G165" s="12">
        <f>IF(ISNUMBER($E165),IF($C165&gt;=MAX('40'!$A$4:$A$103),VLOOKUP(MAX('40'!$A$4:$A$103),'40'!$A$4:$L$103,12,1),VLOOKUP(Tabelle1!$C165,'40'!$A$4:$L$103,12,1))*40/$D165,0)</f>
        <v>0</v>
      </c>
      <c r="H165" s="3">
        <f t="shared" si="2"/>
        <v>0</v>
      </c>
    </row>
    <row r="166" spans="1:8" x14ac:dyDescent="0.25">
      <c r="A166" s="19"/>
      <c r="B166" s="20"/>
      <c r="C166" s="21"/>
      <c r="D166" s="22"/>
      <c r="E166" s="23"/>
      <c r="F166" s="29"/>
      <c r="G166" s="12">
        <f>IF(ISNUMBER($E166),IF($C166&gt;=MAX('40'!$A$4:$A$103),VLOOKUP(MAX('40'!$A$4:$A$103),'40'!$A$4:$L$103,12,1),VLOOKUP(Tabelle1!$C166,'40'!$A$4:$L$103,12,1))*40/$D166,0)</f>
        <v>0</v>
      </c>
      <c r="H166" s="3">
        <f t="shared" si="2"/>
        <v>0</v>
      </c>
    </row>
    <row r="167" spans="1:8" x14ac:dyDescent="0.25">
      <c r="A167" s="19"/>
      <c r="B167" s="20"/>
      <c r="C167" s="21"/>
      <c r="D167" s="22"/>
      <c r="E167" s="23"/>
      <c r="F167" s="29"/>
      <c r="G167" s="12">
        <f>IF(ISNUMBER($E167),IF($C167&gt;=MAX('40'!$A$4:$A$103),VLOOKUP(MAX('40'!$A$4:$A$103),'40'!$A$4:$L$103,12,1),VLOOKUP(Tabelle1!$C167,'40'!$A$4:$L$103,12,1))*40/$D167,0)</f>
        <v>0</v>
      </c>
      <c r="H167" s="3">
        <f t="shared" si="2"/>
        <v>0</v>
      </c>
    </row>
    <row r="168" spans="1:8" x14ac:dyDescent="0.25">
      <c r="A168" s="19"/>
      <c r="B168" s="20"/>
      <c r="C168" s="21"/>
      <c r="D168" s="22"/>
      <c r="E168" s="23"/>
      <c r="F168" s="29"/>
      <c r="G168" s="12">
        <f>IF(ISNUMBER($E168),IF($C168&gt;=MAX('40'!$A$4:$A$103),VLOOKUP(MAX('40'!$A$4:$A$103),'40'!$A$4:$L$103,12,1),VLOOKUP(Tabelle1!$C168,'40'!$A$4:$L$103,12,1))*40/$D168,0)</f>
        <v>0</v>
      </c>
      <c r="H168" s="3">
        <f t="shared" si="2"/>
        <v>0</v>
      </c>
    </row>
    <row r="169" spans="1:8" x14ac:dyDescent="0.25">
      <c r="A169" s="19"/>
      <c r="B169" s="20"/>
      <c r="C169" s="21"/>
      <c r="D169" s="22"/>
      <c r="E169" s="23"/>
      <c r="F169" s="29"/>
      <c r="G169" s="12">
        <f>IF(ISNUMBER($E169),IF($C169&gt;=MAX('40'!$A$4:$A$103),VLOOKUP(MAX('40'!$A$4:$A$103),'40'!$A$4:$L$103,12,1),VLOOKUP(Tabelle1!$C169,'40'!$A$4:$L$103,12,1))*40/$D169,0)</f>
        <v>0</v>
      </c>
      <c r="H169" s="3">
        <f t="shared" si="2"/>
        <v>0</v>
      </c>
    </row>
    <row r="170" spans="1:8" x14ac:dyDescent="0.25">
      <c r="A170" s="19"/>
      <c r="B170" s="20"/>
      <c r="C170" s="21"/>
      <c r="D170" s="22"/>
      <c r="E170" s="23"/>
      <c r="F170" s="29"/>
      <c r="G170" s="12">
        <f>IF(ISNUMBER($E170),IF($C170&gt;=MAX('40'!$A$4:$A$103),VLOOKUP(MAX('40'!$A$4:$A$103),'40'!$A$4:$L$103,12,1),VLOOKUP(Tabelle1!$C170,'40'!$A$4:$L$103,12,1))*40/$D170,0)</f>
        <v>0</v>
      </c>
      <c r="H170" s="3">
        <f t="shared" si="2"/>
        <v>0</v>
      </c>
    </row>
    <row r="171" spans="1:8" x14ac:dyDescent="0.25">
      <c r="A171" s="19"/>
      <c r="B171" s="20"/>
      <c r="C171" s="21"/>
      <c r="D171" s="22"/>
      <c r="E171" s="23"/>
      <c r="F171" s="29"/>
      <c r="G171" s="12">
        <f>IF(ISNUMBER($E171),IF($C171&gt;=MAX('40'!$A$4:$A$103),VLOOKUP(MAX('40'!$A$4:$A$103),'40'!$A$4:$L$103,12,1),VLOOKUP(Tabelle1!$C171,'40'!$A$4:$L$103,12,1))*40/$D171,0)</f>
        <v>0</v>
      </c>
      <c r="H171" s="3">
        <f t="shared" si="2"/>
        <v>0</v>
      </c>
    </row>
    <row r="172" spans="1:8" x14ac:dyDescent="0.25">
      <c r="A172" s="19"/>
      <c r="B172" s="20"/>
      <c r="C172" s="21"/>
      <c r="D172" s="22"/>
      <c r="E172" s="23"/>
      <c r="F172" s="29"/>
      <c r="G172" s="12">
        <f>IF(ISNUMBER($E172),IF($C172&gt;=MAX('40'!$A$4:$A$103),VLOOKUP(MAX('40'!$A$4:$A$103),'40'!$A$4:$L$103,12,1),VLOOKUP(Tabelle1!$C172,'40'!$A$4:$L$103,12,1))*40/$D172,0)</f>
        <v>0</v>
      </c>
      <c r="H172" s="3">
        <f t="shared" si="2"/>
        <v>0</v>
      </c>
    </row>
    <row r="173" spans="1:8" x14ac:dyDescent="0.25">
      <c r="A173" s="19"/>
      <c r="B173" s="20"/>
      <c r="C173" s="21"/>
      <c r="D173" s="22"/>
      <c r="E173" s="23"/>
      <c r="F173" s="29"/>
      <c r="G173" s="12">
        <f>IF(ISNUMBER($E173),IF($C173&gt;=MAX('40'!$A$4:$A$103),VLOOKUP(MAX('40'!$A$4:$A$103),'40'!$A$4:$L$103,12,1),VLOOKUP(Tabelle1!$C173,'40'!$A$4:$L$103,12,1))*40/$D173,0)</f>
        <v>0</v>
      </c>
      <c r="H173" s="3">
        <f t="shared" si="2"/>
        <v>0</v>
      </c>
    </row>
    <row r="174" spans="1:8" x14ac:dyDescent="0.25">
      <c r="A174" s="19"/>
      <c r="B174" s="20"/>
      <c r="C174" s="21"/>
      <c r="D174" s="22"/>
      <c r="E174" s="23"/>
      <c r="F174" s="29"/>
      <c r="G174" s="12">
        <f>IF(ISNUMBER($E174),IF($C174&gt;=MAX('40'!$A$4:$A$103),VLOOKUP(MAX('40'!$A$4:$A$103),'40'!$A$4:$L$103,12,1),VLOOKUP(Tabelle1!$C174,'40'!$A$4:$L$103,12,1))*40/$D174,0)</f>
        <v>0</v>
      </c>
      <c r="H174" s="3">
        <f t="shared" si="2"/>
        <v>0</v>
      </c>
    </row>
    <row r="175" spans="1:8" x14ac:dyDescent="0.25">
      <c r="A175" s="19"/>
      <c r="B175" s="20"/>
      <c r="C175" s="21"/>
      <c r="D175" s="22"/>
      <c r="E175" s="23"/>
      <c r="F175" s="29"/>
      <c r="G175" s="12">
        <f>IF(ISNUMBER($E175),IF($C175&gt;=MAX('40'!$A$4:$A$103),VLOOKUP(MAX('40'!$A$4:$A$103),'40'!$A$4:$L$103,12,1),VLOOKUP(Tabelle1!$C175,'40'!$A$4:$L$103,12,1))*40/$D175,0)</f>
        <v>0</v>
      </c>
      <c r="H175" s="3">
        <f t="shared" si="2"/>
        <v>0</v>
      </c>
    </row>
    <row r="176" spans="1:8" x14ac:dyDescent="0.25">
      <c r="A176" s="19"/>
      <c r="B176" s="20"/>
      <c r="C176" s="21"/>
      <c r="D176" s="22"/>
      <c r="E176" s="23"/>
      <c r="F176" s="29"/>
      <c r="G176" s="12">
        <f>IF(ISNUMBER($E176),IF($C176&gt;=MAX('40'!$A$4:$A$103),VLOOKUP(MAX('40'!$A$4:$A$103),'40'!$A$4:$L$103,12,1),VLOOKUP(Tabelle1!$C176,'40'!$A$4:$L$103,12,1))*40/$D176,0)</f>
        <v>0</v>
      </c>
      <c r="H176" s="3">
        <f t="shared" si="2"/>
        <v>0</v>
      </c>
    </row>
    <row r="177" spans="1:8" x14ac:dyDescent="0.25">
      <c r="A177" s="19"/>
      <c r="B177" s="20"/>
      <c r="C177" s="21"/>
      <c r="D177" s="22"/>
      <c r="E177" s="23"/>
      <c r="F177" s="29"/>
      <c r="G177" s="12">
        <f>IF(ISNUMBER($E177),IF($C177&gt;=MAX('40'!$A$4:$A$103),VLOOKUP(MAX('40'!$A$4:$A$103),'40'!$A$4:$L$103,12,1),VLOOKUP(Tabelle1!$C177,'40'!$A$4:$L$103,12,1))*40/$D177,0)</f>
        <v>0</v>
      </c>
      <c r="H177" s="3">
        <f t="shared" si="2"/>
        <v>0</v>
      </c>
    </row>
    <row r="178" spans="1:8" x14ac:dyDescent="0.25">
      <c r="A178" s="19"/>
      <c r="B178" s="20"/>
      <c r="C178" s="21"/>
      <c r="D178" s="22"/>
      <c r="E178" s="23"/>
      <c r="F178" s="29"/>
      <c r="G178" s="12">
        <f>IF(ISNUMBER($E178),IF($C178&gt;=MAX('40'!$A$4:$A$103),VLOOKUP(MAX('40'!$A$4:$A$103),'40'!$A$4:$L$103,12,1),VLOOKUP(Tabelle1!$C178,'40'!$A$4:$L$103,12,1))*40/$D178,0)</f>
        <v>0</v>
      </c>
      <c r="H178" s="3">
        <f t="shared" si="2"/>
        <v>0</v>
      </c>
    </row>
    <row r="179" spans="1:8" x14ac:dyDescent="0.25">
      <c r="A179" s="19"/>
      <c r="B179" s="20"/>
      <c r="C179" s="21"/>
      <c r="D179" s="22"/>
      <c r="E179" s="23"/>
      <c r="F179" s="29"/>
      <c r="G179" s="12">
        <f>IF(ISNUMBER($E179),IF($C179&gt;=MAX('40'!$A$4:$A$103),VLOOKUP(MAX('40'!$A$4:$A$103),'40'!$A$4:$L$103,12,1),VLOOKUP(Tabelle1!$C179,'40'!$A$4:$L$103,12,1))*40/$D179,0)</f>
        <v>0</v>
      </c>
      <c r="H179" s="3">
        <f t="shared" si="2"/>
        <v>0</v>
      </c>
    </row>
    <row r="180" spans="1:8" x14ac:dyDescent="0.25">
      <c r="A180" s="19"/>
      <c r="B180" s="20"/>
      <c r="C180" s="21"/>
      <c r="D180" s="22"/>
      <c r="E180" s="23"/>
      <c r="F180" s="29"/>
      <c r="G180" s="12">
        <f>IF(ISNUMBER($E180),IF($C180&gt;=MAX('40'!$A$4:$A$103),VLOOKUP(MAX('40'!$A$4:$A$103),'40'!$A$4:$L$103,12,1),VLOOKUP(Tabelle1!$C180,'40'!$A$4:$L$103,12,1))*40/$D180,0)</f>
        <v>0</v>
      </c>
      <c r="H180" s="3">
        <f t="shared" si="2"/>
        <v>0</v>
      </c>
    </row>
    <row r="181" spans="1:8" x14ac:dyDescent="0.25">
      <c r="A181" s="19"/>
      <c r="B181" s="20"/>
      <c r="C181" s="21"/>
      <c r="D181" s="22"/>
      <c r="E181" s="23"/>
      <c r="F181" s="29"/>
      <c r="G181" s="12">
        <f>IF(ISNUMBER($E181),IF($C181&gt;=MAX('40'!$A$4:$A$103),VLOOKUP(MAX('40'!$A$4:$A$103),'40'!$A$4:$L$103,12,1),VLOOKUP(Tabelle1!$C181,'40'!$A$4:$L$103,12,1))*40/$D181,0)</f>
        <v>0</v>
      </c>
      <c r="H181" s="3">
        <f t="shared" si="2"/>
        <v>0</v>
      </c>
    </row>
    <row r="182" spans="1:8" x14ac:dyDescent="0.25">
      <c r="A182" s="19"/>
      <c r="B182" s="20"/>
      <c r="C182" s="21"/>
      <c r="D182" s="22"/>
      <c r="E182" s="23"/>
      <c r="F182" s="29"/>
      <c r="G182" s="12">
        <f>IF(ISNUMBER($E182),IF($C182&gt;=MAX('40'!$A$4:$A$103),VLOOKUP(MAX('40'!$A$4:$A$103),'40'!$A$4:$L$103,12,1),VLOOKUP(Tabelle1!$C182,'40'!$A$4:$L$103,12,1))*40/$D182,0)</f>
        <v>0</v>
      </c>
      <c r="H182" s="3">
        <f t="shared" si="2"/>
        <v>0</v>
      </c>
    </row>
    <row r="183" spans="1:8" x14ac:dyDescent="0.25">
      <c r="A183" s="19"/>
      <c r="B183" s="20"/>
      <c r="C183" s="21"/>
      <c r="D183" s="22"/>
      <c r="E183" s="23"/>
      <c r="F183" s="29"/>
      <c r="G183" s="12">
        <f>IF(ISNUMBER($E183),IF($C183&gt;=MAX('40'!$A$4:$A$103),VLOOKUP(MAX('40'!$A$4:$A$103),'40'!$A$4:$L$103,12,1),VLOOKUP(Tabelle1!$C183,'40'!$A$4:$L$103,12,1))*40/$D183,0)</f>
        <v>0</v>
      </c>
      <c r="H183" s="3">
        <f t="shared" si="2"/>
        <v>0</v>
      </c>
    </row>
    <row r="184" spans="1:8" x14ac:dyDescent="0.25">
      <c r="A184" s="19"/>
      <c r="B184" s="20"/>
      <c r="C184" s="21"/>
      <c r="D184" s="22"/>
      <c r="E184" s="23"/>
      <c r="F184" s="29"/>
      <c r="G184" s="12">
        <f>IF(ISNUMBER($E184),IF($C184&gt;=MAX('40'!$A$4:$A$103),VLOOKUP(MAX('40'!$A$4:$A$103),'40'!$A$4:$L$103,12,1),VLOOKUP(Tabelle1!$C184,'40'!$A$4:$L$103,12,1))*40/$D184,0)</f>
        <v>0</v>
      </c>
      <c r="H184" s="3">
        <f t="shared" si="2"/>
        <v>0</v>
      </c>
    </row>
    <row r="185" spans="1:8" x14ac:dyDescent="0.25">
      <c r="A185" s="19"/>
      <c r="B185" s="20"/>
      <c r="C185" s="21"/>
      <c r="D185" s="22"/>
      <c r="E185" s="23"/>
      <c r="F185" s="29"/>
      <c r="G185" s="12">
        <f>IF(ISNUMBER($E185),IF($C185&gt;=MAX('40'!$A$4:$A$103),VLOOKUP(MAX('40'!$A$4:$A$103),'40'!$A$4:$L$103,12,1),VLOOKUP(Tabelle1!$C185,'40'!$A$4:$L$103,12,1))*40/$D185,0)</f>
        <v>0</v>
      </c>
      <c r="H185" s="3">
        <f t="shared" si="2"/>
        <v>0</v>
      </c>
    </row>
    <row r="186" spans="1:8" x14ac:dyDescent="0.25">
      <c r="A186" s="19"/>
      <c r="B186" s="20"/>
      <c r="C186" s="21"/>
      <c r="D186" s="22"/>
      <c r="E186" s="23"/>
      <c r="F186" s="29"/>
      <c r="G186" s="12">
        <f>IF(ISNUMBER($E186),IF($C186&gt;=MAX('40'!$A$4:$A$103),VLOOKUP(MAX('40'!$A$4:$A$103),'40'!$A$4:$L$103,12,1),VLOOKUP(Tabelle1!$C186,'40'!$A$4:$L$103,12,1))*40/$D186,0)</f>
        <v>0</v>
      </c>
      <c r="H186" s="3">
        <f t="shared" si="2"/>
        <v>0</v>
      </c>
    </row>
    <row r="187" spans="1:8" x14ac:dyDescent="0.25">
      <c r="A187" s="19"/>
      <c r="B187" s="20"/>
      <c r="C187" s="21"/>
      <c r="D187" s="22"/>
      <c r="E187" s="23"/>
      <c r="F187" s="29"/>
      <c r="G187" s="12">
        <f>IF(ISNUMBER($E187),IF($C187&gt;=MAX('40'!$A$4:$A$103),VLOOKUP(MAX('40'!$A$4:$A$103),'40'!$A$4:$L$103,12,1),VLOOKUP(Tabelle1!$C187,'40'!$A$4:$L$103,12,1))*40/$D187,0)</f>
        <v>0</v>
      </c>
      <c r="H187" s="3">
        <f t="shared" si="2"/>
        <v>0</v>
      </c>
    </row>
    <row r="188" spans="1:8" x14ac:dyDescent="0.25">
      <c r="A188" s="19"/>
      <c r="B188" s="20"/>
      <c r="C188" s="21"/>
      <c r="D188" s="22"/>
      <c r="E188" s="23"/>
      <c r="F188" s="29"/>
      <c r="G188" s="12">
        <f>IF(ISNUMBER($E188),IF($C188&gt;=MAX('40'!$A$4:$A$103),VLOOKUP(MAX('40'!$A$4:$A$103),'40'!$A$4:$L$103,12,1),VLOOKUP(Tabelle1!$C188,'40'!$A$4:$L$103,12,1))*40/$D188,0)</f>
        <v>0</v>
      </c>
      <c r="H188" s="3">
        <f t="shared" si="2"/>
        <v>0</v>
      </c>
    </row>
    <row r="189" spans="1:8" x14ac:dyDescent="0.25">
      <c r="A189" s="19"/>
      <c r="B189" s="20"/>
      <c r="C189" s="21"/>
      <c r="D189" s="22"/>
      <c r="E189" s="23"/>
      <c r="F189" s="29"/>
      <c r="G189" s="12">
        <f>IF(ISNUMBER($E189),IF($C189&gt;=MAX('40'!$A$4:$A$103),VLOOKUP(MAX('40'!$A$4:$A$103),'40'!$A$4:$L$103,12,1),VLOOKUP(Tabelle1!$C189,'40'!$A$4:$L$103,12,1))*40/$D189,0)</f>
        <v>0</v>
      </c>
      <c r="H189" s="3">
        <f t="shared" si="2"/>
        <v>0</v>
      </c>
    </row>
    <row r="190" spans="1:8" x14ac:dyDescent="0.25">
      <c r="A190" s="19"/>
      <c r="B190" s="20"/>
      <c r="C190" s="21"/>
      <c r="D190" s="22"/>
      <c r="E190" s="23"/>
      <c r="F190" s="29"/>
      <c r="G190" s="12">
        <f>IF(ISNUMBER($E190),IF($C190&gt;=MAX('40'!$A$4:$A$103),VLOOKUP(MAX('40'!$A$4:$A$103),'40'!$A$4:$L$103,12,1),VLOOKUP(Tabelle1!$C190,'40'!$A$4:$L$103,12,1))*40/$D190,0)</f>
        <v>0</v>
      </c>
      <c r="H190" s="3">
        <f t="shared" si="2"/>
        <v>0</v>
      </c>
    </row>
    <row r="191" spans="1:8" x14ac:dyDescent="0.25">
      <c r="A191" s="19"/>
      <c r="B191" s="20"/>
      <c r="C191" s="21"/>
      <c r="D191" s="22"/>
      <c r="E191" s="23"/>
      <c r="F191" s="29"/>
      <c r="G191" s="12">
        <f>IF(ISNUMBER($E191),IF($C191&gt;=MAX('40'!$A$4:$A$103),VLOOKUP(MAX('40'!$A$4:$A$103),'40'!$A$4:$L$103,12,1),VLOOKUP(Tabelle1!$C191,'40'!$A$4:$L$103,12,1))*40/$D191,0)</f>
        <v>0</v>
      </c>
      <c r="H191" s="3">
        <f t="shared" si="2"/>
        <v>0</v>
      </c>
    </row>
    <row r="192" spans="1:8" x14ac:dyDescent="0.25">
      <c r="A192" s="19"/>
      <c r="B192" s="20"/>
      <c r="C192" s="21"/>
      <c r="D192" s="22"/>
      <c r="E192" s="23"/>
      <c r="F192" s="29"/>
      <c r="G192" s="12">
        <f>IF(ISNUMBER($E192),IF($C192&gt;=MAX('40'!$A$4:$A$103),VLOOKUP(MAX('40'!$A$4:$A$103),'40'!$A$4:$L$103,12,1),VLOOKUP(Tabelle1!$C192,'40'!$A$4:$L$103,12,1))*40/$D192,0)</f>
        <v>0</v>
      </c>
      <c r="H192" s="3">
        <f t="shared" si="2"/>
        <v>0</v>
      </c>
    </row>
    <row r="193" spans="1:8" x14ac:dyDescent="0.25">
      <c r="A193" s="19"/>
      <c r="B193" s="20"/>
      <c r="C193" s="21"/>
      <c r="D193" s="22"/>
      <c r="E193" s="23"/>
      <c r="F193" s="29"/>
      <c r="G193" s="12">
        <f>IF(ISNUMBER($E193),IF($C193&gt;=MAX('40'!$A$4:$A$103),VLOOKUP(MAX('40'!$A$4:$A$103),'40'!$A$4:$L$103,12,1),VLOOKUP(Tabelle1!$C193,'40'!$A$4:$L$103,12,1))*40/$D193,0)</f>
        <v>0</v>
      </c>
      <c r="H193" s="3">
        <f t="shared" si="2"/>
        <v>0</v>
      </c>
    </row>
    <row r="194" spans="1:8" x14ac:dyDescent="0.25">
      <c r="A194" s="19"/>
      <c r="B194" s="20"/>
      <c r="C194" s="21"/>
      <c r="D194" s="22"/>
      <c r="E194" s="23"/>
      <c r="F194" s="29"/>
      <c r="G194" s="12">
        <f>IF(ISNUMBER($E194),IF($C194&gt;=MAX('40'!$A$4:$A$103),VLOOKUP(MAX('40'!$A$4:$A$103),'40'!$A$4:$L$103,12,1),VLOOKUP(Tabelle1!$C194,'40'!$A$4:$L$103,12,1))*40/$D194,0)</f>
        <v>0</v>
      </c>
      <c r="H194" s="3">
        <f t="shared" si="2"/>
        <v>0</v>
      </c>
    </row>
    <row r="195" spans="1:8" x14ac:dyDescent="0.25">
      <c r="A195" s="19"/>
      <c r="B195" s="20"/>
      <c r="C195" s="21"/>
      <c r="D195" s="22"/>
      <c r="E195" s="23"/>
      <c r="F195" s="29"/>
      <c r="G195" s="12">
        <f>IF(ISNUMBER($E195),IF($C195&gt;=MAX('40'!$A$4:$A$103),VLOOKUP(MAX('40'!$A$4:$A$103),'40'!$A$4:$L$103,12,1),VLOOKUP(Tabelle1!$C195,'40'!$A$4:$L$103,12,1))*40/$D195,0)</f>
        <v>0</v>
      </c>
      <c r="H195" s="3">
        <f t="shared" si="2"/>
        <v>0</v>
      </c>
    </row>
    <row r="196" spans="1:8" x14ac:dyDescent="0.25">
      <c r="A196" s="19"/>
      <c r="B196" s="20"/>
      <c r="C196" s="21"/>
      <c r="D196" s="22"/>
      <c r="E196" s="23"/>
      <c r="F196" s="29"/>
      <c r="G196" s="12">
        <f>IF(ISNUMBER($E196),IF($C196&gt;=MAX('40'!$A$4:$A$103),VLOOKUP(MAX('40'!$A$4:$A$103),'40'!$A$4:$L$103,12,1),VLOOKUP(Tabelle1!$C196,'40'!$A$4:$L$103,12,1))*40/$D196,0)</f>
        <v>0</v>
      </c>
      <c r="H196" s="3">
        <f t="shared" si="2"/>
        <v>0</v>
      </c>
    </row>
    <row r="197" spans="1:8" x14ac:dyDescent="0.25">
      <c r="A197" s="19"/>
      <c r="B197" s="20"/>
      <c r="C197" s="21"/>
      <c r="D197" s="22"/>
      <c r="E197" s="23"/>
      <c r="F197" s="29"/>
      <c r="G197" s="12">
        <f>IF(ISNUMBER($E197),IF($C197&gt;=MAX('40'!$A$4:$A$103),VLOOKUP(MAX('40'!$A$4:$A$103),'40'!$A$4:$L$103,12,1),VLOOKUP(Tabelle1!$C197,'40'!$A$4:$L$103,12,1))*40/$D197,0)</f>
        <v>0</v>
      </c>
      <c r="H197" s="3">
        <f t="shared" si="2"/>
        <v>0</v>
      </c>
    </row>
    <row r="198" spans="1:8" x14ac:dyDescent="0.25">
      <c r="A198" s="19"/>
      <c r="B198" s="20"/>
      <c r="C198" s="21"/>
      <c r="D198" s="22"/>
      <c r="E198" s="23"/>
      <c r="F198" s="29"/>
      <c r="G198" s="12">
        <f>IF(ISNUMBER($E198),IF($C198&gt;=MAX('40'!$A$4:$A$103),VLOOKUP(MAX('40'!$A$4:$A$103),'40'!$A$4:$L$103,12,1),VLOOKUP(Tabelle1!$C198,'40'!$A$4:$L$103,12,1))*40/$D198,0)</f>
        <v>0</v>
      </c>
      <c r="H198" s="3">
        <f t="shared" si="2"/>
        <v>0</v>
      </c>
    </row>
    <row r="199" spans="1:8" x14ac:dyDescent="0.25">
      <c r="A199" s="19"/>
      <c r="B199" s="20"/>
      <c r="C199" s="21"/>
      <c r="D199" s="22"/>
      <c r="E199" s="23"/>
      <c r="F199" s="29"/>
      <c r="G199" s="12">
        <f>IF(ISNUMBER($E199),IF($C199&gt;=MAX('40'!$A$4:$A$103),VLOOKUP(MAX('40'!$A$4:$A$103),'40'!$A$4:$L$103,12,1),VLOOKUP(Tabelle1!$C199,'40'!$A$4:$L$103,12,1))*40/$D199,0)</f>
        <v>0</v>
      </c>
      <c r="H199" s="3">
        <f t="shared" si="2"/>
        <v>0</v>
      </c>
    </row>
    <row r="200" spans="1:8" x14ac:dyDescent="0.25">
      <c r="A200" s="19"/>
      <c r="B200" s="20"/>
      <c r="C200" s="21"/>
      <c r="D200" s="22"/>
      <c r="E200" s="23"/>
      <c r="F200" s="29"/>
      <c r="G200" s="12">
        <f>IF(ISNUMBER($E200),IF($C200&gt;=MAX('40'!$A$4:$A$103),VLOOKUP(MAX('40'!$A$4:$A$103),'40'!$A$4:$L$103,12,1),VLOOKUP(Tabelle1!$C200,'40'!$A$4:$L$103,12,1))*40/$D200,0)</f>
        <v>0</v>
      </c>
      <c r="H200" s="3">
        <f t="shared" si="2"/>
        <v>0</v>
      </c>
    </row>
    <row r="201" spans="1:8" x14ac:dyDescent="0.25">
      <c r="A201" s="19"/>
      <c r="B201" s="20"/>
      <c r="C201" s="21"/>
      <c r="D201" s="22"/>
      <c r="E201" s="23"/>
      <c r="F201" s="29"/>
      <c r="G201" s="12">
        <f>IF(ISNUMBER($E201),IF($C201&gt;=MAX('40'!$A$4:$A$103),VLOOKUP(MAX('40'!$A$4:$A$103),'40'!$A$4:$L$103,12,1),VLOOKUP(Tabelle1!$C201,'40'!$A$4:$L$103,12,1))*40/$D201,0)</f>
        <v>0</v>
      </c>
      <c r="H201" s="3">
        <f t="shared" si="2"/>
        <v>0</v>
      </c>
    </row>
    <row r="202" spans="1:8" x14ac:dyDescent="0.25">
      <c r="A202" s="19"/>
      <c r="B202" s="20"/>
      <c r="C202" s="21"/>
      <c r="D202" s="22"/>
      <c r="E202" s="23"/>
      <c r="F202" s="29"/>
      <c r="G202" s="12">
        <f>IF(ISNUMBER($E202),IF($C202&gt;=MAX('40'!$A$4:$A$103),VLOOKUP(MAX('40'!$A$4:$A$103),'40'!$A$4:$L$103,12,1),VLOOKUP(Tabelle1!$C202,'40'!$A$4:$L$103,12,1))*40/$D202,0)</f>
        <v>0</v>
      </c>
      <c r="H202" s="3">
        <f t="shared" si="2"/>
        <v>0</v>
      </c>
    </row>
    <row r="203" spans="1:8" x14ac:dyDescent="0.25">
      <c r="A203" s="19"/>
      <c r="B203" s="20"/>
      <c r="C203" s="21"/>
      <c r="D203" s="22"/>
      <c r="E203" s="23"/>
      <c r="F203" s="29"/>
      <c r="G203" s="12">
        <f>IF(ISNUMBER($E203),IF($C203&gt;=MAX('40'!$A$4:$A$103),VLOOKUP(MAX('40'!$A$4:$A$103),'40'!$A$4:$L$103,12,1),VLOOKUP(Tabelle1!$C203,'40'!$A$4:$L$103,12,1))*40/$D203,0)</f>
        <v>0</v>
      </c>
      <c r="H203" s="3">
        <f t="shared" si="2"/>
        <v>0</v>
      </c>
    </row>
    <row r="204" spans="1:8" x14ac:dyDescent="0.25">
      <c r="A204" s="19"/>
      <c r="B204" s="20"/>
      <c r="C204" s="21"/>
      <c r="D204" s="22"/>
      <c r="E204" s="23"/>
      <c r="F204" s="29"/>
      <c r="G204" s="12">
        <f>IF(ISNUMBER($E204),IF($C204&gt;=MAX('40'!$A$4:$A$103),VLOOKUP(MAX('40'!$A$4:$A$103),'40'!$A$4:$L$103,12,1),VLOOKUP(Tabelle1!$C204,'40'!$A$4:$L$103,12,1))*40/$D204,0)</f>
        <v>0</v>
      </c>
      <c r="H204" s="3">
        <f t="shared" si="2"/>
        <v>0</v>
      </c>
    </row>
    <row r="205" spans="1:8" x14ac:dyDescent="0.25">
      <c r="A205" s="19"/>
      <c r="B205" s="20"/>
      <c r="C205" s="21"/>
      <c r="D205" s="22"/>
      <c r="E205" s="23"/>
      <c r="F205" s="29"/>
      <c r="G205" s="12">
        <f>IF(ISNUMBER($E205),IF($C205&gt;=MAX('40'!$A$4:$A$103),VLOOKUP(MAX('40'!$A$4:$A$103),'40'!$A$4:$L$103,12,1),VLOOKUP(Tabelle1!$C205,'40'!$A$4:$L$103,12,1))*40/$D205,0)</f>
        <v>0</v>
      </c>
      <c r="H205" s="3">
        <f t="shared" ref="H205:H251" si="3">+G205*F205</f>
        <v>0</v>
      </c>
    </row>
    <row r="206" spans="1:8" x14ac:dyDescent="0.25">
      <c r="A206" s="19"/>
      <c r="B206" s="20"/>
      <c r="C206" s="21"/>
      <c r="D206" s="22"/>
      <c r="E206" s="23"/>
      <c r="F206" s="29"/>
      <c r="G206" s="12">
        <f>IF(ISNUMBER($E206),IF($C206&gt;=MAX('40'!$A$4:$A$103),VLOOKUP(MAX('40'!$A$4:$A$103),'40'!$A$4:$L$103,12,1),VLOOKUP(Tabelle1!$C206,'40'!$A$4:$L$103,12,1))*40/$D206,0)</f>
        <v>0</v>
      </c>
      <c r="H206" s="3">
        <f t="shared" si="3"/>
        <v>0</v>
      </c>
    </row>
    <row r="207" spans="1:8" x14ac:dyDescent="0.25">
      <c r="A207" s="19"/>
      <c r="B207" s="20"/>
      <c r="C207" s="21"/>
      <c r="D207" s="22"/>
      <c r="E207" s="23"/>
      <c r="F207" s="29"/>
      <c r="G207" s="12">
        <f>IF(ISNUMBER($E207),IF($C207&gt;=MAX('40'!$A$4:$A$103),VLOOKUP(MAX('40'!$A$4:$A$103),'40'!$A$4:$L$103,12,1),VLOOKUP(Tabelle1!$C207,'40'!$A$4:$L$103,12,1))*40/$D207,0)</f>
        <v>0</v>
      </c>
      <c r="H207" s="3">
        <f t="shared" si="3"/>
        <v>0</v>
      </c>
    </row>
    <row r="208" spans="1:8" x14ac:dyDescent="0.25">
      <c r="A208" s="19"/>
      <c r="B208" s="20"/>
      <c r="C208" s="21"/>
      <c r="D208" s="22"/>
      <c r="E208" s="23"/>
      <c r="F208" s="29"/>
      <c r="G208" s="12">
        <f>IF(ISNUMBER($E208),IF($C208&gt;=MAX('40'!$A$4:$A$103),VLOOKUP(MAX('40'!$A$4:$A$103),'40'!$A$4:$L$103,12,1),VLOOKUP(Tabelle1!$C208,'40'!$A$4:$L$103,12,1))*40/$D208,0)</f>
        <v>0</v>
      </c>
      <c r="H208" s="3">
        <f t="shared" si="3"/>
        <v>0</v>
      </c>
    </row>
    <row r="209" spans="1:8" x14ac:dyDescent="0.25">
      <c r="A209" s="19"/>
      <c r="B209" s="20"/>
      <c r="C209" s="21"/>
      <c r="D209" s="22"/>
      <c r="E209" s="23"/>
      <c r="F209" s="29"/>
      <c r="G209" s="12">
        <f>IF(ISNUMBER($E209),IF($C209&gt;=MAX('40'!$A$4:$A$103),VLOOKUP(MAX('40'!$A$4:$A$103),'40'!$A$4:$L$103,12,1),VLOOKUP(Tabelle1!$C209,'40'!$A$4:$L$103,12,1))*40/$D209,0)</f>
        <v>0</v>
      </c>
      <c r="H209" s="3">
        <f t="shared" si="3"/>
        <v>0</v>
      </c>
    </row>
    <row r="210" spans="1:8" x14ac:dyDescent="0.25">
      <c r="A210" s="19"/>
      <c r="B210" s="20"/>
      <c r="C210" s="21"/>
      <c r="D210" s="22"/>
      <c r="E210" s="23"/>
      <c r="F210" s="29"/>
      <c r="G210" s="12">
        <f>IF(ISNUMBER($E210),IF($C210&gt;=MAX('40'!$A$4:$A$103),VLOOKUP(MAX('40'!$A$4:$A$103),'40'!$A$4:$L$103,12,1),VLOOKUP(Tabelle1!$C210,'40'!$A$4:$L$103,12,1))*40/$D210,0)</f>
        <v>0</v>
      </c>
      <c r="H210" s="3">
        <f t="shared" si="3"/>
        <v>0</v>
      </c>
    </row>
    <row r="211" spans="1:8" x14ac:dyDescent="0.25">
      <c r="A211" s="19"/>
      <c r="B211" s="20"/>
      <c r="C211" s="21"/>
      <c r="D211" s="22"/>
      <c r="E211" s="23"/>
      <c r="F211" s="29"/>
      <c r="G211" s="12">
        <f>IF(ISNUMBER($E211),IF($C211&gt;=MAX('40'!$A$4:$A$103),VLOOKUP(MAX('40'!$A$4:$A$103),'40'!$A$4:$L$103,12,1),VLOOKUP(Tabelle1!$C211,'40'!$A$4:$L$103,12,1))*40/$D211,0)</f>
        <v>0</v>
      </c>
      <c r="H211" s="3">
        <f t="shared" si="3"/>
        <v>0</v>
      </c>
    </row>
    <row r="212" spans="1:8" x14ac:dyDescent="0.25">
      <c r="A212" s="19"/>
      <c r="B212" s="20"/>
      <c r="C212" s="21"/>
      <c r="D212" s="22"/>
      <c r="E212" s="23"/>
      <c r="F212" s="29"/>
      <c r="G212" s="12">
        <f>IF(ISNUMBER($E212),IF($C212&gt;=MAX('40'!$A$4:$A$103),VLOOKUP(MAX('40'!$A$4:$A$103),'40'!$A$4:$L$103,12,1),VLOOKUP(Tabelle1!$C212,'40'!$A$4:$L$103,12,1))*40/$D212,0)</f>
        <v>0</v>
      </c>
      <c r="H212" s="3">
        <f t="shared" si="3"/>
        <v>0</v>
      </c>
    </row>
    <row r="213" spans="1:8" x14ac:dyDescent="0.25">
      <c r="A213" s="19"/>
      <c r="B213" s="20"/>
      <c r="C213" s="21"/>
      <c r="D213" s="22"/>
      <c r="E213" s="23"/>
      <c r="F213" s="29"/>
      <c r="G213" s="12">
        <f>IF(ISNUMBER($E213),IF($C213&gt;=MAX('40'!$A$4:$A$103),VLOOKUP(MAX('40'!$A$4:$A$103),'40'!$A$4:$L$103,12,1),VLOOKUP(Tabelle1!$C213,'40'!$A$4:$L$103,12,1))*40/$D213,0)</f>
        <v>0</v>
      </c>
      <c r="H213" s="3">
        <f t="shared" si="3"/>
        <v>0</v>
      </c>
    </row>
    <row r="214" spans="1:8" x14ac:dyDescent="0.25">
      <c r="A214" s="19"/>
      <c r="B214" s="20"/>
      <c r="C214" s="21"/>
      <c r="D214" s="22"/>
      <c r="E214" s="23"/>
      <c r="F214" s="29"/>
      <c r="G214" s="12">
        <f>IF(ISNUMBER($E214),IF($C214&gt;=MAX('40'!$A$4:$A$103),VLOOKUP(MAX('40'!$A$4:$A$103),'40'!$A$4:$L$103,12,1),VLOOKUP(Tabelle1!$C214,'40'!$A$4:$L$103,12,1))*40/$D214,0)</f>
        <v>0</v>
      </c>
      <c r="H214" s="3">
        <f t="shared" si="3"/>
        <v>0</v>
      </c>
    </row>
    <row r="215" spans="1:8" x14ac:dyDescent="0.25">
      <c r="A215" s="19"/>
      <c r="B215" s="20"/>
      <c r="C215" s="21"/>
      <c r="D215" s="22"/>
      <c r="E215" s="23"/>
      <c r="F215" s="29"/>
      <c r="G215" s="12">
        <f>IF(ISNUMBER($E215),IF($C215&gt;=MAX('40'!$A$4:$A$103),VLOOKUP(MAX('40'!$A$4:$A$103),'40'!$A$4:$L$103,12,1),VLOOKUP(Tabelle1!$C215,'40'!$A$4:$L$103,12,1))*40/$D215,0)</f>
        <v>0</v>
      </c>
      <c r="H215" s="3">
        <f t="shared" si="3"/>
        <v>0</v>
      </c>
    </row>
    <row r="216" spans="1:8" x14ac:dyDescent="0.25">
      <c r="A216" s="19"/>
      <c r="B216" s="20"/>
      <c r="C216" s="21"/>
      <c r="D216" s="22"/>
      <c r="E216" s="23"/>
      <c r="F216" s="29"/>
      <c r="G216" s="12">
        <f>IF(ISNUMBER($E216),IF($C216&gt;=MAX('40'!$A$4:$A$103),VLOOKUP(MAX('40'!$A$4:$A$103),'40'!$A$4:$L$103,12,1),VLOOKUP(Tabelle1!$C216,'40'!$A$4:$L$103,12,1))*40/$D216,0)</f>
        <v>0</v>
      </c>
      <c r="H216" s="3">
        <f t="shared" si="3"/>
        <v>0</v>
      </c>
    </row>
    <row r="217" spans="1:8" x14ac:dyDescent="0.25">
      <c r="A217" s="19"/>
      <c r="B217" s="20"/>
      <c r="C217" s="21"/>
      <c r="D217" s="22"/>
      <c r="E217" s="23"/>
      <c r="F217" s="29"/>
      <c r="G217" s="12">
        <f>IF(ISNUMBER($E217),IF($C217&gt;=MAX('40'!$A$4:$A$103),VLOOKUP(MAX('40'!$A$4:$A$103),'40'!$A$4:$L$103,12,1),VLOOKUP(Tabelle1!$C217,'40'!$A$4:$L$103,12,1))*40/$D217,0)</f>
        <v>0</v>
      </c>
      <c r="H217" s="3">
        <f t="shared" si="3"/>
        <v>0</v>
      </c>
    </row>
    <row r="218" spans="1:8" x14ac:dyDescent="0.25">
      <c r="A218" s="19"/>
      <c r="B218" s="20"/>
      <c r="C218" s="21"/>
      <c r="D218" s="22"/>
      <c r="E218" s="23"/>
      <c r="F218" s="29"/>
      <c r="G218" s="12">
        <f>IF(ISNUMBER($E218),IF($C218&gt;=MAX('40'!$A$4:$A$103),VLOOKUP(MAX('40'!$A$4:$A$103),'40'!$A$4:$L$103,12,1),VLOOKUP(Tabelle1!$C218,'40'!$A$4:$L$103,12,1))*40/$D218,0)</f>
        <v>0</v>
      </c>
      <c r="H218" s="3">
        <f t="shared" si="3"/>
        <v>0</v>
      </c>
    </row>
    <row r="219" spans="1:8" x14ac:dyDescent="0.25">
      <c r="A219" s="19"/>
      <c r="B219" s="20"/>
      <c r="C219" s="21"/>
      <c r="D219" s="22"/>
      <c r="E219" s="23"/>
      <c r="F219" s="29"/>
      <c r="G219" s="12">
        <f>IF(ISNUMBER($E219),IF($C219&gt;=MAX('40'!$A$4:$A$103),VLOOKUP(MAX('40'!$A$4:$A$103),'40'!$A$4:$L$103,12,1),VLOOKUP(Tabelle1!$C219,'40'!$A$4:$L$103,12,1))*40/$D219,0)</f>
        <v>0</v>
      </c>
      <c r="H219" s="3">
        <f t="shared" si="3"/>
        <v>0</v>
      </c>
    </row>
    <row r="220" spans="1:8" x14ac:dyDescent="0.25">
      <c r="A220" s="19"/>
      <c r="B220" s="20"/>
      <c r="C220" s="21"/>
      <c r="D220" s="22"/>
      <c r="E220" s="23"/>
      <c r="F220" s="29"/>
      <c r="G220" s="12">
        <f>IF(ISNUMBER($E220),IF($C220&gt;=MAX('40'!$A$4:$A$103),VLOOKUP(MAX('40'!$A$4:$A$103),'40'!$A$4:$L$103,12,1),VLOOKUP(Tabelle1!$C220,'40'!$A$4:$L$103,12,1))*40/$D220,0)</f>
        <v>0</v>
      </c>
      <c r="H220" s="3">
        <f t="shared" si="3"/>
        <v>0</v>
      </c>
    </row>
    <row r="221" spans="1:8" x14ac:dyDescent="0.25">
      <c r="A221" s="19"/>
      <c r="B221" s="20"/>
      <c r="C221" s="21"/>
      <c r="D221" s="22"/>
      <c r="E221" s="23"/>
      <c r="F221" s="29"/>
      <c r="G221" s="12">
        <f>IF(ISNUMBER($E221),IF($C221&gt;=MAX('40'!$A$4:$A$103),VLOOKUP(MAX('40'!$A$4:$A$103),'40'!$A$4:$L$103,12,1),VLOOKUP(Tabelle1!$C221,'40'!$A$4:$L$103,12,1))*40/$D221,0)</f>
        <v>0</v>
      </c>
      <c r="H221" s="3">
        <f t="shared" si="3"/>
        <v>0</v>
      </c>
    </row>
    <row r="222" spans="1:8" x14ac:dyDescent="0.25">
      <c r="A222" s="19"/>
      <c r="B222" s="20"/>
      <c r="C222" s="21"/>
      <c r="D222" s="22"/>
      <c r="E222" s="23"/>
      <c r="F222" s="29"/>
      <c r="G222" s="12">
        <f>IF(ISNUMBER($E222),IF($C222&gt;=MAX('40'!$A$4:$A$103),VLOOKUP(MAX('40'!$A$4:$A$103),'40'!$A$4:$L$103,12,1),VLOOKUP(Tabelle1!$C222,'40'!$A$4:$L$103,12,1))*40/$D222,0)</f>
        <v>0</v>
      </c>
      <c r="H222" s="3">
        <f t="shared" si="3"/>
        <v>0</v>
      </c>
    </row>
    <row r="223" spans="1:8" x14ac:dyDescent="0.25">
      <c r="A223" s="19"/>
      <c r="B223" s="20"/>
      <c r="C223" s="21"/>
      <c r="D223" s="22"/>
      <c r="E223" s="23"/>
      <c r="F223" s="29"/>
      <c r="G223" s="12">
        <f>IF(ISNUMBER($E223),IF($C223&gt;=MAX('40'!$A$4:$A$103),VLOOKUP(MAX('40'!$A$4:$A$103),'40'!$A$4:$L$103,12,1),VLOOKUP(Tabelle1!$C223,'40'!$A$4:$L$103,12,1))*40/$D223,0)</f>
        <v>0</v>
      </c>
      <c r="H223" s="3">
        <f t="shared" si="3"/>
        <v>0</v>
      </c>
    </row>
    <row r="224" spans="1:8" x14ac:dyDescent="0.25">
      <c r="A224" s="19"/>
      <c r="B224" s="20"/>
      <c r="C224" s="21"/>
      <c r="D224" s="22"/>
      <c r="E224" s="23"/>
      <c r="F224" s="29"/>
      <c r="G224" s="12">
        <f>IF(ISNUMBER($E224),IF($C224&gt;=MAX('40'!$A$4:$A$103),VLOOKUP(MAX('40'!$A$4:$A$103),'40'!$A$4:$L$103,12,1),VLOOKUP(Tabelle1!$C224,'40'!$A$4:$L$103,12,1))*40/$D224,0)</f>
        <v>0</v>
      </c>
      <c r="H224" s="3">
        <f t="shared" si="3"/>
        <v>0</v>
      </c>
    </row>
    <row r="225" spans="1:8" x14ac:dyDescent="0.25">
      <c r="A225" s="19"/>
      <c r="B225" s="20"/>
      <c r="C225" s="21"/>
      <c r="D225" s="22"/>
      <c r="E225" s="23"/>
      <c r="F225" s="29"/>
      <c r="G225" s="12">
        <f>IF(ISNUMBER($E225),IF($C225&gt;=MAX('40'!$A$4:$A$103),VLOOKUP(MAX('40'!$A$4:$A$103),'40'!$A$4:$L$103,12,1),VLOOKUP(Tabelle1!$C225,'40'!$A$4:$L$103,12,1))*40/$D225,0)</f>
        <v>0</v>
      </c>
      <c r="H225" s="3">
        <f t="shared" si="3"/>
        <v>0</v>
      </c>
    </row>
    <row r="226" spans="1:8" x14ac:dyDescent="0.25">
      <c r="A226" s="19"/>
      <c r="B226" s="20"/>
      <c r="C226" s="21"/>
      <c r="D226" s="22"/>
      <c r="E226" s="23"/>
      <c r="F226" s="29"/>
      <c r="G226" s="12">
        <f>IF(ISNUMBER($E226),IF($C226&gt;=MAX('40'!$A$4:$A$103),VLOOKUP(MAX('40'!$A$4:$A$103),'40'!$A$4:$L$103,12,1),VLOOKUP(Tabelle1!$C226,'40'!$A$4:$L$103,12,1))*40/$D226,0)</f>
        <v>0</v>
      </c>
      <c r="H226" s="3">
        <f t="shared" si="3"/>
        <v>0</v>
      </c>
    </row>
    <row r="227" spans="1:8" x14ac:dyDescent="0.25">
      <c r="A227" s="19"/>
      <c r="B227" s="20"/>
      <c r="C227" s="21"/>
      <c r="D227" s="22"/>
      <c r="E227" s="23"/>
      <c r="F227" s="29"/>
      <c r="G227" s="12">
        <f>IF(ISNUMBER($E227),IF($C227&gt;=MAX('40'!$A$4:$A$103),VLOOKUP(MAX('40'!$A$4:$A$103),'40'!$A$4:$L$103,12,1),VLOOKUP(Tabelle1!$C227,'40'!$A$4:$L$103,12,1))*40/$D227,0)</f>
        <v>0</v>
      </c>
      <c r="H227" s="3">
        <f t="shared" si="3"/>
        <v>0</v>
      </c>
    </row>
    <row r="228" spans="1:8" x14ac:dyDescent="0.25">
      <c r="A228" s="19"/>
      <c r="B228" s="20"/>
      <c r="C228" s="21"/>
      <c r="D228" s="22"/>
      <c r="E228" s="23"/>
      <c r="F228" s="29"/>
      <c r="G228" s="12">
        <f>IF(ISNUMBER($E228),IF($C228&gt;=MAX('40'!$A$4:$A$103),VLOOKUP(MAX('40'!$A$4:$A$103),'40'!$A$4:$L$103,12,1),VLOOKUP(Tabelle1!$C228,'40'!$A$4:$L$103,12,1))*40/$D228,0)</f>
        <v>0</v>
      </c>
      <c r="H228" s="3">
        <f t="shared" si="3"/>
        <v>0</v>
      </c>
    </row>
    <row r="229" spans="1:8" x14ac:dyDescent="0.25">
      <c r="A229" s="19"/>
      <c r="B229" s="20"/>
      <c r="C229" s="21"/>
      <c r="D229" s="22"/>
      <c r="E229" s="23"/>
      <c r="F229" s="29"/>
      <c r="G229" s="12">
        <f>IF(ISNUMBER($E229),IF($C229&gt;=MAX('40'!$A$4:$A$103),VLOOKUP(MAX('40'!$A$4:$A$103),'40'!$A$4:$L$103,12,1),VLOOKUP(Tabelle1!$C229,'40'!$A$4:$L$103,12,1))*40/$D229,0)</f>
        <v>0</v>
      </c>
      <c r="H229" s="3">
        <f t="shared" si="3"/>
        <v>0</v>
      </c>
    </row>
    <row r="230" spans="1:8" x14ac:dyDescent="0.25">
      <c r="A230" s="19"/>
      <c r="B230" s="20"/>
      <c r="C230" s="21"/>
      <c r="D230" s="22"/>
      <c r="E230" s="23"/>
      <c r="F230" s="29"/>
      <c r="G230" s="12">
        <f>IF(ISNUMBER($E230),IF($C230&gt;=MAX('40'!$A$4:$A$103),VLOOKUP(MAX('40'!$A$4:$A$103),'40'!$A$4:$L$103,12,1),VLOOKUP(Tabelle1!$C230,'40'!$A$4:$L$103,12,1))*40/$D230,0)</f>
        <v>0</v>
      </c>
      <c r="H230" s="3">
        <f t="shared" si="3"/>
        <v>0</v>
      </c>
    </row>
    <row r="231" spans="1:8" x14ac:dyDescent="0.25">
      <c r="A231" s="19"/>
      <c r="B231" s="20"/>
      <c r="C231" s="21"/>
      <c r="D231" s="22"/>
      <c r="E231" s="23"/>
      <c r="F231" s="29"/>
      <c r="G231" s="12">
        <f>IF(ISNUMBER($E231),IF($C231&gt;=MAX('40'!$A$4:$A$103),VLOOKUP(MAX('40'!$A$4:$A$103),'40'!$A$4:$L$103,12,1),VLOOKUP(Tabelle1!$C231,'40'!$A$4:$L$103,12,1))*40/$D231,0)</f>
        <v>0</v>
      </c>
      <c r="H231" s="3">
        <f t="shared" si="3"/>
        <v>0</v>
      </c>
    </row>
    <row r="232" spans="1:8" x14ac:dyDescent="0.25">
      <c r="A232" s="19"/>
      <c r="B232" s="20"/>
      <c r="C232" s="21"/>
      <c r="D232" s="22"/>
      <c r="E232" s="23"/>
      <c r="F232" s="29"/>
      <c r="G232" s="12">
        <f>IF(ISNUMBER($E232),IF($C232&gt;=MAX('40'!$A$4:$A$103),VLOOKUP(MAX('40'!$A$4:$A$103),'40'!$A$4:$L$103,12,1),VLOOKUP(Tabelle1!$C232,'40'!$A$4:$L$103,12,1))*40/$D232,0)</f>
        <v>0</v>
      </c>
      <c r="H232" s="3">
        <f t="shared" si="3"/>
        <v>0</v>
      </c>
    </row>
    <row r="233" spans="1:8" x14ac:dyDescent="0.25">
      <c r="A233" s="19"/>
      <c r="B233" s="20"/>
      <c r="C233" s="21"/>
      <c r="D233" s="22"/>
      <c r="E233" s="23"/>
      <c r="F233" s="29"/>
      <c r="G233" s="12">
        <f>IF(ISNUMBER($E233),IF($C233&gt;=MAX('40'!$A$4:$A$103),VLOOKUP(MAX('40'!$A$4:$A$103),'40'!$A$4:$L$103,12,1),VLOOKUP(Tabelle1!$C233,'40'!$A$4:$L$103,12,1))*40/$D233,0)</f>
        <v>0</v>
      </c>
      <c r="H233" s="3">
        <f t="shared" si="3"/>
        <v>0</v>
      </c>
    </row>
    <row r="234" spans="1:8" x14ac:dyDescent="0.25">
      <c r="A234" s="19"/>
      <c r="B234" s="20"/>
      <c r="C234" s="21"/>
      <c r="D234" s="22"/>
      <c r="E234" s="23"/>
      <c r="F234" s="29"/>
      <c r="G234" s="12">
        <f>IF(ISNUMBER($E234),IF($C234&gt;=MAX('40'!$A$4:$A$103),VLOOKUP(MAX('40'!$A$4:$A$103),'40'!$A$4:$L$103,12,1),VLOOKUP(Tabelle1!$C234,'40'!$A$4:$L$103,12,1))*40/$D234,0)</f>
        <v>0</v>
      </c>
      <c r="H234" s="3">
        <f t="shared" si="3"/>
        <v>0</v>
      </c>
    </row>
    <row r="235" spans="1:8" x14ac:dyDescent="0.25">
      <c r="A235" s="19"/>
      <c r="B235" s="20"/>
      <c r="C235" s="21"/>
      <c r="D235" s="22"/>
      <c r="E235" s="23"/>
      <c r="F235" s="29"/>
      <c r="G235" s="12">
        <f>IF(ISNUMBER($E235),IF($C235&gt;=MAX('40'!$A$4:$A$103),VLOOKUP(MAX('40'!$A$4:$A$103),'40'!$A$4:$L$103,12,1),VLOOKUP(Tabelle1!$C235,'40'!$A$4:$L$103,12,1))*40/$D235,0)</f>
        <v>0</v>
      </c>
      <c r="H235" s="3">
        <f t="shared" si="3"/>
        <v>0</v>
      </c>
    </row>
    <row r="236" spans="1:8" x14ac:dyDescent="0.25">
      <c r="A236" s="19"/>
      <c r="B236" s="20"/>
      <c r="C236" s="21"/>
      <c r="D236" s="22"/>
      <c r="E236" s="23"/>
      <c r="F236" s="29"/>
      <c r="G236" s="12">
        <f>IF(ISNUMBER($E236),IF($C236&gt;=MAX('40'!$A$4:$A$103),VLOOKUP(MAX('40'!$A$4:$A$103),'40'!$A$4:$L$103,12,1),VLOOKUP(Tabelle1!$C236,'40'!$A$4:$L$103,12,1))*40/$D236,0)</f>
        <v>0</v>
      </c>
      <c r="H236" s="3">
        <f t="shared" si="3"/>
        <v>0</v>
      </c>
    </row>
    <row r="237" spans="1:8" x14ac:dyDescent="0.25">
      <c r="A237" s="19"/>
      <c r="B237" s="20"/>
      <c r="C237" s="21"/>
      <c r="D237" s="22"/>
      <c r="E237" s="23"/>
      <c r="F237" s="29"/>
      <c r="G237" s="12">
        <f>IF(ISNUMBER($E237),IF($C237&gt;=MAX('40'!$A$4:$A$103),VLOOKUP(MAX('40'!$A$4:$A$103),'40'!$A$4:$L$103,12,1),VLOOKUP(Tabelle1!$C237,'40'!$A$4:$L$103,12,1))*40/$D237,0)</f>
        <v>0</v>
      </c>
      <c r="H237" s="3">
        <f t="shared" si="3"/>
        <v>0</v>
      </c>
    </row>
    <row r="238" spans="1:8" x14ac:dyDescent="0.25">
      <c r="A238" s="19"/>
      <c r="B238" s="20"/>
      <c r="C238" s="21"/>
      <c r="D238" s="22"/>
      <c r="E238" s="23"/>
      <c r="F238" s="29"/>
      <c r="G238" s="12">
        <f>IF(ISNUMBER($E238),IF($C238&gt;=MAX('40'!$A$4:$A$103),VLOOKUP(MAX('40'!$A$4:$A$103),'40'!$A$4:$L$103,12,1),VLOOKUP(Tabelle1!$C238,'40'!$A$4:$L$103,12,1))*40/$D238,0)</f>
        <v>0</v>
      </c>
      <c r="H238" s="3">
        <f t="shared" si="3"/>
        <v>0</v>
      </c>
    </row>
    <row r="239" spans="1:8" x14ac:dyDescent="0.25">
      <c r="A239" s="19"/>
      <c r="B239" s="20"/>
      <c r="C239" s="21"/>
      <c r="D239" s="22"/>
      <c r="E239" s="23"/>
      <c r="F239" s="29"/>
      <c r="G239" s="12">
        <f>IF(ISNUMBER($E239),IF($C239&gt;=MAX('40'!$A$4:$A$103),VLOOKUP(MAX('40'!$A$4:$A$103),'40'!$A$4:$L$103,12,1),VLOOKUP(Tabelle1!$C239,'40'!$A$4:$L$103,12,1))*40/$D239,0)</f>
        <v>0</v>
      </c>
      <c r="H239" s="3">
        <f t="shared" si="3"/>
        <v>0</v>
      </c>
    </row>
    <row r="240" spans="1:8" x14ac:dyDescent="0.25">
      <c r="A240" s="19"/>
      <c r="B240" s="20"/>
      <c r="C240" s="21"/>
      <c r="D240" s="22"/>
      <c r="E240" s="23"/>
      <c r="F240" s="29"/>
      <c r="G240" s="12">
        <f>IF(ISNUMBER($E240),IF($C240&gt;=MAX('40'!$A$4:$A$103),VLOOKUP(MAX('40'!$A$4:$A$103),'40'!$A$4:$L$103,12,1),VLOOKUP(Tabelle1!$C240,'40'!$A$4:$L$103,12,1))*40/$D240,0)</f>
        <v>0</v>
      </c>
      <c r="H240" s="3">
        <f t="shared" si="3"/>
        <v>0</v>
      </c>
    </row>
    <row r="241" spans="1:8" x14ac:dyDescent="0.25">
      <c r="A241" s="19"/>
      <c r="B241" s="20"/>
      <c r="C241" s="21"/>
      <c r="D241" s="22"/>
      <c r="E241" s="23"/>
      <c r="F241" s="29"/>
      <c r="G241" s="12">
        <f>IF(ISNUMBER($E241),IF($C241&gt;=MAX('40'!$A$4:$A$103),VLOOKUP(MAX('40'!$A$4:$A$103),'40'!$A$4:$L$103,12,1),VLOOKUP(Tabelle1!$C241,'40'!$A$4:$L$103,12,1))*40/$D241,0)</f>
        <v>0</v>
      </c>
      <c r="H241" s="3">
        <f t="shared" si="3"/>
        <v>0</v>
      </c>
    </row>
    <row r="242" spans="1:8" x14ac:dyDescent="0.25">
      <c r="A242" s="19"/>
      <c r="B242" s="20"/>
      <c r="C242" s="21"/>
      <c r="D242" s="22"/>
      <c r="E242" s="23"/>
      <c r="F242" s="29"/>
      <c r="G242" s="12">
        <f>IF(ISNUMBER($E242),IF($C242&gt;=MAX('40'!$A$4:$A$103),VLOOKUP(MAX('40'!$A$4:$A$103),'40'!$A$4:$L$103,12,1),VLOOKUP(Tabelle1!$C242,'40'!$A$4:$L$103,12,1))*40/$D242,0)</f>
        <v>0</v>
      </c>
      <c r="H242" s="3">
        <f t="shared" si="3"/>
        <v>0</v>
      </c>
    </row>
    <row r="243" spans="1:8" x14ac:dyDescent="0.25">
      <c r="A243" s="19"/>
      <c r="B243" s="20"/>
      <c r="C243" s="21"/>
      <c r="D243" s="22"/>
      <c r="E243" s="23"/>
      <c r="F243" s="29"/>
      <c r="G243" s="12">
        <f>IF(ISNUMBER($E243),IF($C243&gt;=MAX('40'!$A$4:$A$103),VLOOKUP(MAX('40'!$A$4:$A$103),'40'!$A$4:$L$103,12,1),VLOOKUP(Tabelle1!$C243,'40'!$A$4:$L$103,12,1))*40/$D243,0)</f>
        <v>0</v>
      </c>
      <c r="H243" s="3">
        <f t="shared" si="3"/>
        <v>0</v>
      </c>
    </row>
    <row r="244" spans="1:8" x14ac:dyDescent="0.25">
      <c r="A244" s="19"/>
      <c r="B244" s="20"/>
      <c r="C244" s="21"/>
      <c r="D244" s="22"/>
      <c r="E244" s="23"/>
      <c r="F244" s="29"/>
      <c r="G244" s="12">
        <f>IF(ISNUMBER($E244),IF($C244&gt;=MAX('40'!$A$4:$A$103),VLOOKUP(MAX('40'!$A$4:$A$103),'40'!$A$4:$L$103,12,1),VLOOKUP(Tabelle1!$C244,'40'!$A$4:$L$103,12,1))*40/$D244,0)</f>
        <v>0</v>
      </c>
      <c r="H244" s="3">
        <f t="shared" si="3"/>
        <v>0</v>
      </c>
    </row>
    <row r="245" spans="1:8" x14ac:dyDescent="0.25">
      <c r="A245" s="19"/>
      <c r="B245" s="20"/>
      <c r="C245" s="21"/>
      <c r="D245" s="22"/>
      <c r="E245" s="23"/>
      <c r="F245" s="29"/>
      <c r="G245" s="12">
        <f>IF(ISNUMBER($E245),IF($C245&gt;=MAX('40'!$A$4:$A$103),VLOOKUP(MAX('40'!$A$4:$A$103),'40'!$A$4:$L$103,12,1),VLOOKUP(Tabelle1!$C245,'40'!$A$4:$L$103,12,1))*40/$D245,0)</f>
        <v>0</v>
      </c>
      <c r="H245" s="3">
        <f t="shared" si="3"/>
        <v>0</v>
      </c>
    </row>
    <row r="246" spans="1:8" x14ac:dyDescent="0.25">
      <c r="A246" s="19"/>
      <c r="B246" s="20"/>
      <c r="C246" s="21"/>
      <c r="D246" s="22"/>
      <c r="E246" s="23"/>
      <c r="F246" s="29"/>
      <c r="G246" s="12">
        <f>IF(ISNUMBER($E246),IF($C246&gt;=MAX('40'!$A$4:$A$103),VLOOKUP(MAX('40'!$A$4:$A$103),'40'!$A$4:$L$103,12,1),VLOOKUP(Tabelle1!$C246,'40'!$A$4:$L$103,12,1))*40/$D246,0)</f>
        <v>0</v>
      </c>
      <c r="H246" s="3">
        <f t="shared" si="3"/>
        <v>0</v>
      </c>
    </row>
    <row r="247" spans="1:8" x14ac:dyDescent="0.25">
      <c r="A247" s="19"/>
      <c r="B247" s="20"/>
      <c r="C247" s="21"/>
      <c r="D247" s="22"/>
      <c r="E247" s="23"/>
      <c r="F247" s="29"/>
      <c r="G247" s="12">
        <f>IF(ISNUMBER($E247),IF($C247&gt;=MAX('40'!$A$4:$A$103),VLOOKUP(MAX('40'!$A$4:$A$103),'40'!$A$4:$L$103,12,1),VLOOKUP(Tabelle1!$C247,'40'!$A$4:$L$103,12,1))*40/$D247,0)</f>
        <v>0</v>
      </c>
      <c r="H247" s="3">
        <f t="shared" si="3"/>
        <v>0</v>
      </c>
    </row>
    <row r="248" spans="1:8" x14ac:dyDescent="0.25">
      <c r="A248" s="19"/>
      <c r="B248" s="20"/>
      <c r="C248" s="21"/>
      <c r="D248" s="22"/>
      <c r="E248" s="23"/>
      <c r="F248" s="29"/>
      <c r="G248" s="12">
        <f>IF(ISNUMBER($E248),IF($C248&gt;=MAX('40'!$A$4:$A$103),VLOOKUP(MAX('40'!$A$4:$A$103),'40'!$A$4:$L$103,12,1),VLOOKUP(Tabelle1!$C248,'40'!$A$4:$L$103,12,1))*40/$D248,0)</f>
        <v>0</v>
      </c>
      <c r="H248" s="3">
        <f t="shared" si="3"/>
        <v>0</v>
      </c>
    </row>
    <row r="249" spans="1:8" x14ac:dyDescent="0.25">
      <c r="A249" s="19"/>
      <c r="B249" s="20"/>
      <c r="C249" s="21"/>
      <c r="D249" s="22"/>
      <c r="E249" s="23"/>
      <c r="F249" s="29"/>
      <c r="G249" s="12">
        <f>IF(ISNUMBER($E249),IF($C249&gt;=MAX('40'!$A$4:$A$103),VLOOKUP(MAX('40'!$A$4:$A$103),'40'!$A$4:$L$103,12,1),VLOOKUP(Tabelle1!$C249,'40'!$A$4:$L$103,12,1))*40/$D249,0)</f>
        <v>0</v>
      </c>
      <c r="H249" s="3">
        <f t="shared" si="3"/>
        <v>0</v>
      </c>
    </row>
    <row r="250" spans="1:8" x14ac:dyDescent="0.25">
      <c r="A250" s="19"/>
      <c r="B250" s="20"/>
      <c r="C250" s="21"/>
      <c r="D250" s="22"/>
      <c r="E250" s="23"/>
      <c r="F250" s="29"/>
      <c r="G250" s="12">
        <f>IF(ISNUMBER($E250),IF($C250&gt;=MAX('40'!$A$4:$A$103),VLOOKUP(MAX('40'!$A$4:$A$103),'40'!$A$4:$L$103,12,1),VLOOKUP(Tabelle1!$C250,'40'!$A$4:$L$103,12,1))*40/$D250,0)</f>
        <v>0</v>
      </c>
      <c r="H250" s="3">
        <f t="shared" si="3"/>
        <v>0</v>
      </c>
    </row>
    <row r="251" spans="1:8" ht="15.75" thickBot="1" x14ac:dyDescent="0.3">
      <c r="A251" s="24"/>
      <c r="B251" s="25"/>
      <c r="C251" s="26"/>
      <c r="D251" s="27"/>
      <c r="E251" s="28"/>
      <c r="F251" s="30"/>
      <c r="G251" s="13">
        <f>IF(ISNUMBER($E251),IF($C251&gt;=MAX('40'!$A$4:$A$103),VLOOKUP(MAX('40'!$A$4:$A$103),'40'!$A$4:$L$103,12,1),VLOOKUP(Tabelle1!$C251,'40'!$A$4:$L$103,12,1))*40/$D251,0)</f>
        <v>0</v>
      </c>
      <c r="H251" s="31">
        <f t="shared" si="3"/>
        <v>0</v>
      </c>
    </row>
  </sheetData>
  <sheetProtection algorithmName="SHA-512" hashValue="BnitCvmiT8qEP9CaNn1ptYpjP3R121BePKpziHwLyaITWP1ij0FD8WOg5oURcCo81w6eEiwkYO8l1YDofBEDhg==" saltValue="sddIAoZfg8aK4gCU9blv1Q==" spinCount="100000" sheet="1" selectLockedCells="1"/>
  <mergeCells count="15">
    <mergeCell ref="B1:H1"/>
    <mergeCell ref="A2:D2"/>
    <mergeCell ref="H9:H10"/>
    <mergeCell ref="E8:H8"/>
    <mergeCell ref="A4:C4"/>
    <mergeCell ref="A3:C3"/>
    <mergeCell ref="A5:C5"/>
    <mergeCell ref="E9:F9"/>
    <mergeCell ref="G9:G10"/>
    <mergeCell ref="A6:C6"/>
    <mergeCell ref="C9:C10"/>
    <mergeCell ref="D9:D10"/>
    <mergeCell ref="A8:A10"/>
    <mergeCell ref="B8:B10"/>
    <mergeCell ref="C8:D8"/>
  </mergeCells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landscape" r:id="rId1"/>
  <headerFooter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3"/>
  <sheetViews>
    <sheetView zoomScale="130" zoomScaleNormal="130" workbookViewId="0">
      <pane ySplit="3" topLeftCell="A76" activePane="bottomLeft" state="frozen"/>
      <selection pane="bottomLeft" activeCell="L44" sqref="L44"/>
    </sheetView>
  </sheetViews>
  <sheetFormatPr baseColWidth="10" defaultRowHeight="15" x14ac:dyDescent="0.25"/>
  <cols>
    <col min="1" max="1" width="12.5703125" customWidth="1"/>
    <col min="2" max="2" width="15" bestFit="1" customWidth="1"/>
    <col min="6" max="6" width="14" bestFit="1" customWidth="1"/>
    <col min="7" max="7" width="14.42578125" bestFit="1" customWidth="1"/>
    <col min="8" max="8" width="14.140625" bestFit="1" customWidth="1"/>
    <col min="9" max="9" width="17.7109375" bestFit="1" customWidth="1"/>
    <col min="10" max="10" width="16.5703125" bestFit="1" customWidth="1"/>
    <col min="11" max="11" width="14.85546875" bestFit="1" customWidth="1"/>
    <col min="12" max="12" width="15.5703125" bestFit="1" customWidth="1"/>
    <col min="13" max="13" width="14.5703125" customWidth="1"/>
  </cols>
  <sheetData>
    <row r="1" spans="1:12" x14ac:dyDescent="0.25">
      <c r="F1" s="1" t="s">
        <v>42</v>
      </c>
      <c r="I1" s="1" t="s">
        <v>41</v>
      </c>
      <c r="J1" s="1" t="s">
        <v>40</v>
      </c>
      <c r="K1" s="1" t="s">
        <v>39</v>
      </c>
      <c r="L1" s="9" t="s">
        <v>38</v>
      </c>
    </row>
    <row r="2" spans="1:12" x14ac:dyDescent="0.25">
      <c r="A2" s="1" t="s">
        <v>9</v>
      </c>
      <c r="B2" s="1" t="s">
        <v>10</v>
      </c>
      <c r="C2" s="1" t="s">
        <v>11</v>
      </c>
      <c r="D2" s="1" t="s">
        <v>12</v>
      </c>
      <c r="E2" s="1" t="s">
        <v>37</v>
      </c>
      <c r="F2" s="1" t="s">
        <v>36</v>
      </c>
      <c r="G2" s="1" t="s">
        <v>35</v>
      </c>
      <c r="H2" s="1" t="s">
        <v>34</v>
      </c>
      <c r="I2" s="1" t="s">
        <v>33</v>
      </c>
      <c r="J2" s="1" t="s">
        <v>32</v>
      </c>
      <c r="K2" s="1" t="s">
        <v>31</v>
      </c>
      <c r="L2" s="1" t="s">
        <v>30</v>
      </c>
    </row>
    <row r="3" spans="1:12" s="8" customFormat="1" ht="45" x14ac:dyDescent="0.25">
      <c r="A3" s="8" t="s">
        <v>29</v>
      </c>
      <c r="B3" s="8" t="s">
        <v>28</v>
      </c>
      <c r="C3" s="8" t="s">
        <v>27</v>
      </c>
      <c r="D3" s="8" t="s">
        <v>26</v>
      </c>
      <c r="E3" s="8" t="s">
        <v>25</v>
      </c>
      <c r="F3" s="8" t="s">
        <v>24</v>
      </c>
      <c r="G3" s="8" t="s">
        <v>23</v>
      </c>
      <c r="H3" s="8" t="s">
        <v>22</v>
      </c>
      <c r="I3" s="8" t="s">
        <v>21</v>
      </c>
      <c r="J3" s="8" t="s">
        <v>20</v>
      </c>
      <c r="K3" s="8" t="s">
        <v>19</v>
      </c>
      <c r="L3" s="8" t="s">
        <v>18</v>
      </c>
    </row>
    <row r="4" spans="1:12" x14ac:dyDescent="0.25">
      <c r="A4" s="7">
        <v>461</v>
      </c>
      <c r="B4">
        <v>90</v>
      </c>
      <c r="C4" s="6">
        <v>391.3</v>
      </c>
      <c r="D4" s="6">
        <v>69.7</v>
      </c>
      <c r="E4" s="6">
        <v>131.43</v>
      </c>
      <c r="F4" s="7">
        <f t="shared" ref="F4:F35" si="0">+ROUND(C4*B4/100,2)</f>
        <v>352.17</v>
      </c>
      <c r="G4" s="6">
        <v>352.17</v>
      </c>
      <c r="H4" s="6">
        <v>0</v>
      </c>
      <c r="I4" s="6">
        <f t="shared" ref="I4:I35" si="1">G4+D4+E4-H4</f>
        <v>553.29999999999995</v>
      </c>
      <c r="J4" s="6">
        <f t="shared" ref="J4:J35" si="2">I4+I4/6</f>
        <v>645.51666666666665</v>
      </c>
      <c r="K4" s="6">
        <f t="shared" ref="K4:K35" si="3">ROUND(40*4.33,2)</f>
        <v>173.2</v>
      </c>
      <c r="L4" s="6">
        <f t="shared" ref="L4:L35" si="4">+ROUND(J4/K4,2)</f>
        <v>3.73</v>
      </c>
    </row>
    <row r="5" spans="1:12" x14ac:dyDescent="0.25">
      <c r="A5" s="7">
        <v>501</v>
      </c>
      <c r="B5">
        <v>90</v>
      </c>
      <c r="C5" s="6">
        <v>425.25</v>
      </c>
      <c r="D5" s="6">
        <v>75.75</v>
      </c>
      <c r="E5" s="6">
        <v>142.83000000000001</v>
      </c>
      <c r="F5" s="7">
        <f t="shared" si="0"/>
        <v>382.73</v>
      </c>
      <c r="G5" s="6">
        <v>382.73</v>
      </c>
      <c r="H5" s="6">
        <v>0</v>
      </c>
      <c r="I5" s="6">
        <f t="shared" si="1"/>
        <v>601.31000000000006</v>
      </c>
      <c r="J5" s="6">
        <f t="shared" si="2"/>
        <v>701.52833333333342</v>
      </c>
      <c r="K5" s="6">
        <f t="shared" si="3"/>
        <v>173.2</v>
      </c>
      <c r="L5" s="6">
        <f t="shared" si="4"/>
        <v>4.05</v>
      </c>
    </row>
    <row r="6" spans="1:12" x14ac:dyDescent="0.25">
      <c r="A6" s="7">
        <f t="shared" ref="A6:A37" si="5">+A5+50</f>
        <v>551</v>
      </c>
      <c r="B6">
        <v>90</v>
      </c>
      <c r="C6" s="6">
        <v>467.69</v>
      </c>
      <c r="D6" s="6">
        <v>83.31</v>
      </c>
      <c r="E6" s="6">
        <v>157.09</v>
      </c>
      <c r="F6" s="7">
        <f t="shared" si="0"/>
        <v>420.92</v>
      </c>
      <c r="G6" s="6">
        <v>420.92</v>
      </c>
      <c r="H6" s="6">
        <v>0</v>
      </c>
      <c r="I6" s="6">
        <f t="shared" si="1"/>
        <v>661.32</v>
      </c>
      <c r="J6" s="6">
        <f t="shared" si="2"/>
        <v>771.54000000000008</v>
      </c>
      <c r="K6" s="6">
        <f t="shared" si="3"/>
        <v>173.2</v>
      </c>
      <c r="L6" s="6">
        <f t="shared" si="4"/>
        <v>4.45</v>
      </c>
    </row>
    <row r="7" spans="1:12" x14ac:dyDescent="0.25">
      <c r="A7" s="7">
        <f t="shared" si="5"/>
        <v>601</v>
      </c>
      <c r="B7">
        <v>90</v>
      </c>
      <c r="C7" s="6">
        <v>510.13</v>
      </c>
      <c r="D7" s="6">
        <v>90.87</v>
      </c>
      <c r="E7" s="6">
        <v>171.34</v>
      </c>
      <c r="F7" s="7">
        <f t="shared" si="0"/>
        <v>459.12</v>
      </c>
      <c r="G7" s="6">
        <v>459.12</v>
      </c>
      <c r="H7" s="6">
        <v>0</v>
      </c>
      <c r="I7" s="6">
        <f t="shared" si="1"/>
        <v>721.33</v>
      </c>
      <c r="J7" s="6">
        <f t="shared" si="2"/>
        <v>841.55166666666673</v>
      </c>
      <c r="K7" s="6">
        <f t="shared" si="3"/>
        <v>173.2</v>
      </c>
      <c r="L7" s="6">
        <f t="shared" si="4"/>
        <v>4.8600000000000003</v>
      </c>
    </row>
    <row r="8" spans="1:12" x14ac:dyDescent="0.25">
      <c r="A8" s="7">
        <f t="shared" si="5"/>
        <v>651</v>
      </c>
      <c r="B8">
        <v>90</v>
      </c>
      <c r="C8" s="6">
        <v>552.57000000000005</v>
      </c>
      <c r="D8" s="6">
        <v>98.43</v>
      </c>
      <c r="E8" s="6">
        <v>185.6</v>
      </c>
      <c r="F8" s="7">
        <f t="shared" si="0"/>
        <v>497.31</v>
      </c>
      <c r="G8" s="6">
        <v>585.9</v>
      </c>
      <c r="H8" s="6">
        <v>88.59</v>
      </c>
      <c r="I8" s="6">
        <f t="shared" si="1"/>
        <v>781.33999999999992</v>
      </c>
      <c r="J8" s="6">
        <f t="shared" si="2"/>
        <v>911.56333333333328</v>
      </c>
      <c r="K8" s="6">
        <f t="shared" si="3"/>
        <v>173.2</v>
      </c>
      <c r="L8" s="6">
        <f t="shared" si="4"/>
        <v>5.26</v>
      </c>
    </row>
    <row r="9" spans="1:12" x14ac:dyDescent="0.25">
      <c r="A9" s="7">
        <f t="shared" si="5"/>
        <v>701</v>
      </c>
      <c r="B9">
        <v>90</v>
      </c>
      <c r="C9" s="6">
        <v>595.01</v>
      </c>
      <c r="D9" s="6">
        <v>105.99</v>
      </c>
      <c r="E9" s="6">
        <v>199.85</v>
      </c>
      <c r="F9" s="7">
        <f t="shared" si="0"/>
        <v>535.51</v>
      </c>
      <c r="G9" s="6">
        <v>630.9</v>
      </c>
      <c r="H9" s="6">
        <v>95.39</v>
      </c>
      <c r="I9" s="6">
        <f t="shared" si="1"/>
        <v>841.35</v>
      </c>
      <c r="J9" s="6">
        <f t="shared" si="2"/>
        <v>981.57500000000005</v>
      </c>
      <c r="K9" s="6">
        <f t="shared" si="3"/>
        <v>173.2</v>
      </c>
      <c r="L9" s="6">
        <f t="shared" si="4"/>
        <v>5.67</v>
      </c>
    </row>
    <row r="10" spans="1:12" x14ac:dyDescent="0.25">
      <c r="A10" s="7">
        <f t="shared" si="5"/>
        <v>751</v>
      </c>
      <c r="B10">
        <v>90</v>
      </c>
      <c r="C10" s="6">
        <v>637.45000000000005</v>
      </c>
      <c r="D10" s="6">
        <v>113.55</v>
      </c>
      <c r="E10" s="6">
        <v>214.11</v>
      </c>
      <c r="F10" s="7">
        <f t="shared" si="0"/>
        <v>573.71</v>
      </c>
      <c r="G10" s="6">
        <v>675.91</v>
      </c>
      <c r="H10" s="6">
        <v>102.2</v>
      </c>
      <c r="I10" s="6">
        <f t="shared" si="1"/>
        <v>901.36999999999989</v>
      </c>
      <c r="J10" s="6">
        <f t="shared" si="2"/>
        <v>1051.5983333333331</v>
      </c>
      <c r="K10" s="6">
        <f t="shared" si="3"/>
        <v>173.2</v>
      </c>
      <c r="L10" s="6">
        <f t="shared" si="4"/>
        <v>6.07</v>
      </c>
    </row>
    <row r="11" spans="1:12" x14ac:dyDescent="0.25">
      <c r="A11" s="7">
        <f t="shared" si="5"/>
        <v>801</v>
      </c>
      <c r="B11">
        <v>90</v>
      </c>
      <c r="C11" s="6">
        <v>679.89</v>
      </c>
      <c r="D11" s="6">
        <v>121.11</v>
      </c>
      <c r="E11" s="6">
        <v>228.36</v>
      </c>
      <c r="F11" s="7">
        <f t="shared" si="0"/>
        <v>611.9</v>
      </c>
      <c r="G11" s="6">
        <v>720.9</v>
      </c>
      <c r="H11" s="6">
        <v>109</v>
      </c>
      <c r="I11" s="6">
        <f t="shared" si="1"/>
        <v>961.36999999999989</v>
      </c>
      <c r="J11" s="6">
        <f t="shared" si="2"/>
        <v>1121.5983333333331</v>
      </c>
      <c r="K11" s="6">
        <f t="shared" si="3"/>
        <v>173.2</v>
      </c>
      <c r="L11" s="6">
        <f t="shared" si="4"/>
        <v>6.48</v>
      </c>
    </row>
    <row r="12" spans="1:12" x14ac:dyDescent="0.25">
      <c r="A12" s="7">
        <f t="shared" si="5"/>
        <v>851</v>
      </c>
      <c r="B12">
        <v>90</v>
      </c>
      <c r="C12" s="6">
        <v>722.33</v>
      </c>
      <c r="D12" s="6">
        <v>128.66999999999999</v>
      </c>
      <c r="E12" s="6">
        <v>242.62</v>
      </c>
      <c r="F12" s="7">
        <f t="shared" si="0"/>
        <v>650.1</v>
      </c>
      <c r="G12" s="6">
        <v>765.9</v>
      </c>
      <c r="H12" s="6">
        <v>115.8</v>
      </c>
      <c r="I12" s="6">
        <f t="shared" si="1"/>
        <v>1021.3900000000001</v>
      </c>
      <c r="J12" s="6">
        <f t="shared" si="2"/>
        <v>1191.6216666666669</v>
      </c>
      <c r="K12" s="6">
        <f t="shared" si="3"/>
        <v>173.2</v>
      </c>
      <c r="L12" s="6">
        <f t="shared" si="4"/>
        <v>6.88</v>
      </c>
    </row>
    <row r="13" spans="1:12" x14ac:dyDescent="0.25">
      <c r="A13" s="7">
        <f t="shared" si="5"/>
        <v>901</v>
      </c>
      <c r="B13">
        <v>90</v>
      </c>
      <c r="C13" s="6">
        <v>764.77</v>
      </c>
      <c r="D13" s="6">
        <v>136.22999999999999</v>
      </c>
      <c r="E13" s="6">
        <v>256.87</v>
      </c>
      <c r="F13" s="7">
        <f t="shared" si="0"/>
        <v>688.29</v>
      </c>
      <c r="G13" s="6">
        <v>810.9</v>
      </c>
      <c r="H13" s="6">
        <v>122.61</v>
      </c>
      <c r="I13" s="6">
        <f t="shared" si="1"/>
        <v>1081.3900000000001</v>
      </c>
      <c r="J13" s="6">
        <f t="shared" si="2"/>
        <v>1261.6216666666669</v>
      </c>
      <c r="K13" s="6">
        <f t="shared" si="3"/>
        <v>173.2</v>
      </c>
      <c r="L13" s="6">
        <f t="shared" si="4"/>
        <v>7.28</v>
      </c>
    </row>
    <row r="14" spans="1:12" x14ac:dyDescent="0.25">
      <c r="A14" s="7">
        <f t="shared" si="5"/>
        <v>951</v>
      </c>
      <c r="B14">
        <v>90</v>
      </c>
      <c r="C14" s="6">
        <v>807.21</v>
      </c>
      <c r="D14" s="6">
        <v>143.79</v>
      </c>
      <c r="E14" s="6">
        <v>271.13</v>
      </c>
      <c r="F14" s="7">
        <f t="shared" si="0"/>
        <v>726.49</v>
      </c>
      <c r="G14" s="6">
        <v>855.9</v>
      </c>
      <c r="H14" s="6">
        <v>129.41</v>
      </c>
      <c r="I14" s="6">
        <f t="shared" si="1"/>
        <v>1141.4099999999999</v>
      </c>
      <c r="J14" s="6">
        <f t="shared" si="2"/>
        <v>1331.6449999999998</v>
      </c>
      <c r="K14" s="6">
        <f t="shared" si="3"/>
        <v>173.2</v>
      </c>
      <c r="L14" s="6">
        <f t="shared" si="4"/>
        <v>7.69</v>
      </c>
    </row>
    <row r="15" spans="1:12" x14ac:dyDescent="0.25">
      <c r="A15" s="7">
        <f t="shared" si="5"/>
        <v>1001</v>
      </c>
      <c r="B15">
        <v>90</v>
      </c>
      <c r="C15" s="6">
        <v>849.65</v>
      </c>
      <c r="D15" s="6">
        <v>151.35</v>
      </c>
      <c r="E15" s="6">
        <v>285.38</v>
      </c>
      <c r="F15" s="7">
        <f t="shared" si="0"/>
        <v>764.69</v>
      </c>
      <c r="G15" s="6">
        <v>900.91</v>
      </c>
      <c r="H15" s="6">
        <v>136.22</v>
      </c>
      <c r="I15" s="6">
        <f t="shared" si="1"/>
        <v>1201.4199999999998</v>
      </c>
      <c r="J15" s="6">
        <f t="shared" si="2"/>
        <v>1401.6566666666665</v>
      </c>
      <c r="K15" s="6">
        <f t="shared" si="3"/>
        <v>173.2</v>
      </c>
      <c r="L15" s="6">
        <f t="shared" si="4"/>
        <v>8.09</v>
      </c>
    </row>
    <row r="16" spans="1:12" x14ac:dyDescent="0.25">
      <c r="A16" s="7">
        <f t="shared" si="5"/>
        <v>1051</v>
      </c>
      <c r="B16">
        <v>90</v>
      </c>
      <c r="C16" s="6">
        <v>892.09</v>
      </c>
      <c r="D16" s="6">
        <v>158.91</v>
      </c>
      <c r="E16" s="6">
        <v>299.64</v>
      </c>
      <c r="F16" s="7">
        <f t="shared" si="0"/>
        <v>802.88</v>
      </c>
      <c r="G16" s="6">
        <v>945.9</v>
      </c>
      <c r="H16" s="6">
        <v>143.02000000000001</v>
      </c>
      <c r="I16" s="6">
        <f t="shared" si="1"/>
        <v>1261.4299999999998</v>
      </c>
      <c r="J16" s="6">
        <f t="shared" si="2"/>
        <v>1471.6683333333331</v>
      </c>
      <c r="K16" s="6">
        <f t="shared" si="3"/>
        <v>173.2</v>
      </c>
      <c r="L16" s="6">
        <f t="shared" si="4"/>
        <v>8.5</v>
      </c>
    </row>
    <row r="17" spans="1:12" x14ac:dyDescent="0.25">
      <c r="A17" s="7">
        <f t="shared" si="5"/>
        <v>1101</v>
      </c>
      <c r="B17">
        <v>90</v>
      </c>
      <c r="C17" s="6">
        <v>934.53</v>
      </c>
      <c r="D17" s="6">
        <v>166.47</v>
      </c>
      <c r="E17" s="6">
        <v>313.89</v>
      </c>
      <c r="F17" s="7">
        <f t="shared" si="0"/>
        <v>841.08</v>
      </c>
      <c r="G17" s="6">
        <v>990.9</v>
      </c>
      <c r="H17" s="6">
        <v>149.82</v>
      </c>
      <c r="I17" s="6">
        <f t="shared" si="1"/>
        <v>1321.4399999999998</v>
      </c>
      <c r="J17" s="6">
        <f t="shared" si="2"/>
        <v>1541.6799999999998</v>
      </c>
      <c r="K17" s="6">
        <f t="shared" si="3"/>
        <v>173.2</v>
      </c>
      <c r="L17" s="6">
        <f t="shared" si="4"/>
        <v>8.9</v>
      </c>
    </row>
    <row r="18" spans="1:12" x14ac:dyDescent="0.25">
      <c r="A18" s="7">
        <f t="shared" si="5"/>
        <v>1151</v>
      </c>
      <c r="B18">
        <v>90</v>
      </c>
      <c r="C18" s="6">
        <v>976.97</v>
      </c>
      <c r="D18" s="6">
        <v>174.03</v>
      </c>
      <c r="E18" s="6">
        <v>328.15</v>
      </c>
      <c r="F18" s="7">
        <f t="shared" si="0"/>
        <v>879.27</v>
      </c>
      <c r="G18" s="6">
        <v>1035.9000000000001</v>
      </c>
      <c r="H18" s="6">
        <v>156.63</v>
      </c>
      <c r="I18" s="6">
        <f t="shared" si="1"/>
        <v>1381.4499999999998</v>
      </c>
      <c r="J18" s="6">
        <f t="shared" si="2"/>
        <v>1611.6916666666664</v>
      </c>
      <c r="K18" s="6">
        <f t="shared" si="3"/>
        <v>173.2</v>
      </c>
      <c r="L18" s="6">
        <f t="shared" si="4"/>
        <v>9.31</v>
      </c>
    </row>
    <row r="19" spans="1:12" x14ac:dyDescent="0.25">
      <c r="A19" s="7">
        <f t="shared" si="5"/>
        <v>1201</v>
      </c>
      <c r="B19">
        <v>90</v>
      </c>
      <c r="C19" s="6">
        <v>1019.41</v>
      </c>
      <c r="D19" s="6">
        <v>181.59</v>
      </c>
      <c r="E19" s="6">
        <v>342.4</v>
      </c>
      <c r="F19" s="7">
        <f t="shared" si="0"/>
        <v>917.47</v>
      </c>
      <c r="G19" s="6">
        <v>1080.9000000000001</v>
      </c>
      <c r="H19" s="6">
        <v>163.43</v>
      </c>
      <c r="I19" s="6">
        <f t="shared" si="1"/>
        <v>1441.4599999999998</v>
      </c>
      <c r="J19" s="6">
        <f t="shared" si="2"/>
        <v>1681.7033333333331</v>
      </c>
      <c r="K19" s="6">
        <f t="shared" si="3"/>
        <v>173.2</v>
      </c>
      <c r="L19" s="6">
        <f t="shared" si="4"/>
        <v>9.7100000000000009</v>
      </c>
    </row>
    <row r="20" spans="1:12" x14ac:dyDescent="0.25">
      <c r="A20" s="7">
        <f t="shared" si="5"/>
        <v>1251</v>
      </c>
      <c r="B20">
        <v>90</v>
      </c>
      <c r="C20" s="6">
        <v>1061.8499999999999</v>
      </c>
      <c r="D20" s="6">
        <v>189.15</v>
      </c>
      <c r="E20" s="6">
        <v>356.66</v>
      </c>
      <c r="F20" s="7">
        <f t="shared" si="0"/>
        <v>955.67</v>
      </c>
      <c r="G20" s="6">
        <v>1125.9100000000001</v>
      </c>
      <c r="H20" s="6">
        <v>170.24</v>
      </c>
      <c r="I20" s="6">
        <f t="shared" si="1"/>
        <v>1501.4800000000002</v>
      </c>
      <c r="J20" s="6">
        <f t="shared" si="2"/>
        <v>1751.7266666666669</v>
      </c>
      <c r="K20" s="6">
        <f t="shared" si="3"/>
        <v>173.2</v>
      </c>
      <c r="L20" s="6">
        <f t="shared" si="4"/>
        <v>10.11</v>
      </c>
    </row>
    <row r="21" spans="1:12" x14ac:dyDescent="0.25">
      <c r="A21" s="7">
        <f t="shared" si="5"/>
        <v>1301</v>
      </c>
      <c r="B21">
        <v>90</v>
      </c>
      <c r="C21" s="6">
        <v>1094.72</v>
      </c>
      <c r="D21" s="6">
        <v>196.71</v>
      </c>
      <c r="E21" s="6">
        <v>370.91</v>
      </c>
      <c r="F21" s="7">
        <f t="shared" si="0"/>
        <v>985.25</v>
      </c>
      <c r="G21" s="6">
        <v>1160.76</v>
      </c>
      <c r="H21" s="6">
        <v>175.51</v>
      </c>
      <c r="I21" s="6">
        <f t="shared" si="1"/>
        <v>1552.8700000000001</v>
      </c>
      <c r="J21" s="6">
        <f t="shared" si="2"/>
        <v>1811.6816666666668</v>
      </c>
      <c r="K21" s="6">
        <f t="shared" si="3"/>
        <v>173.2</v>
      </c>
      <c r="L21" s="6">
        <f t="shared" si="4"/>
        <v>10.46</v>
      </c>
    </row>
    <row r="22" spans="1:12" x14ac:dyDescent="0.25">
      <c r="A22" s="7">
        <f t="shared" si="5"/>
        <v>1351</v>
      </c>
      <c r="B22">
        <v>90</v>
      </c>
      <c r="C22" s="6">
        <v>1126.55</v>
      </c>
      <c r="D22" s="6">
        <v>204.27</v>
      </c>
      <c r="E22" s="6">
        <v>385.17</v>
      </c>
      <c r="F22" s="7">
        <f t="shared" si="0"/>
        <v>1013.9</v>
      </c>
      <c r="G22" s="6">
        <v>1194.51</v>
      </c>
      <c r="H22" s="6">
        <v>180.61</v>
      </c>
      <c r="I22" s="6">
        <f t="shared" si="1"/>
        <v>1603.3400000000001</v>
      </c>
      <c r="J22" s="6">
        <f t="shared" si="2"/>
        <v>1870.5633333333335</v>
      </c>
      <c r="K22" s="6">
        <f t="shared" si="3"/>
        <v>173.2</v>
      </c>
      <c r="L22" s="6">
        <f t="shared" si="4"/>
        <v>10.8</v>
      </c>
    </row>
    <row r="23" spans="1:12" x14ac:dyDescent="0.25">
      <c r="A23" s="7">
        <f t="shared" si="5"/>
        <v>1401</v>
      </c>
      <c r="B23">
        <v>90</v>
      </c>
      <c r="C23" s="6">
        <v>1158.3800000000001</v>
      </c>
      <c r="D23" s="6">
        <v>211.83</v>
      </c>
      <c r="E23" s="6">
        <v>399.42</v>
      </c>
      <c r="F23" s="7">
        <f t="shared" si="0"/>
        <v>1042.54</v>
      </c>
      <c r="G23" s="6">
        <v>1228.25</v>
      </c>
      <c r="H23" s="6">
        <v>185.71</v>
      </c>
      <c r="I23" s="6">
        <f t="shared" si="1"/>
        <v>1653.79</v>
      </c>
      <c r="J23" s="6">
        <f t="shared" si="2"/>
        <v>1929.4216666666666</v>
      </c>
      <c r="K23" s="6">
        <f t="shared" si="3"/>
        <v>173.2</v>
      </c>
      <c r="L23" s="6">
        <f t="shared" si="4"/>
        <v>11.14</v>
      </c>
    </row>
    <row r="24" spans="1:12" x14ac:dyDescent="0.25">
      <c r="A24" s="7">
        <f t="shared" si="5"/>
        <v>1451</v>
      </c>
      <c r="B24">
        <v>90</v>
      </c>
      <c r="C24" s="6">
        <v>1190.21</v>
      </c>
      <c r="D24" s="6">
        <v>219.39</v>
      </c>
      <c r="E24" s="6">
        <v>413.68</v>
      </c>
      <c r="F24" s="7">
        <f t="shared" si="0"/>
        <v>1071.19</v>
      </c>
      <c r="G24" s="6">
        <v>1264.04</v>
      </c>
      <c r="H24" s="6">
        <v>191.12</v>
      </c>
      <c r="I24" s="6">
        <f t="shared" si="1"/>
        <v>1705.9899999999998</v>
      </c>
      <c r="J24" s="6">
        <f t="shared" si="2"/>
        <v>1990.3216666666665</v>
      </c>
      <c r="K24" s="6">
        <f t="shared" si="3"/>
        <v>173.2</v>
      </c>
      <c r="L24" s="6">
        <f t="shared" si="4"/>
        <v>11.49</v>
      </c>
    </row>
    <row r="25" spans="1:12" x14ac:dyDescent="0.25">
      <c r="A25" s="7">
        <f t="shared" si="5"/>
        <v>1501</v>
      </c>
      <c r="B25">
        <v>90</v>
      </c>
      <c r="C25" s="7">
        <v>1222.04</v>
      </c>
      <c r="D25" s="7">
        <v>226.95</v>
      </c>
      <c r="E25" s="7">
        <v>427.93</v>
      </c>
      <c r="F25" s="7">
        <f t="shared" si="0"/>
        <v>1099.8399999999999</v>
      </c>
      <c r="G25" s="7">
        <v>1309.05</v>
      </c>
      <c r="H25" s="7">
        <v>197.93</v>
      </c>
      <c r="I25" s="6">
        <f t="shared" si="1"/>
        <v>1766</v>
      </c>
      <c r="J25" s="6">
        <f t="shared" si="2"/>
        <v>2060.3333333333335</v>
      </c>
      <c r="K25" s="6">
        <f t="shared" si="3"/>
        <v>173.2</v>
      </c>
      <c r="L25" s="6">
        <f t="shared" si="4"/>
        <v>11.9</v>
      </c>
    </row>
    <row r="26" spans="1:12" x14ac:dyDescent="0.25">
      <c r="A26" s="7">
        <f t="shared" si="5"/>
        <v>1551</v>
      </c>
      <c r="B26">
        <v>90</v>
      </c>
      <c r="C26" s="6">
        <v>1253.8699999999999</v>
      </c>
      <c r="D26" s="6">
        <v>234.51</v>
      </c>
      <c r="E26" s="6">
        <v>442.19</v>
      </c>
      <c r="F26" s="7">
        <f t="shared" si="0"/>
        <v>1128.48</v>
      </c>
      <c r="G26" s="6">
        <v>1354.04</v>
      </c>
      <c r="H26" s="6">
        <v>204.73</v>
      </c>
      <c r="I26" s="6">
        <f t="shared" si="1"/>
        <v>1826.01</v>
      </c>
      <c r="J26" s="6">
        <f t="shared" si="2"/>
        <v>2130.3449999999998</v>
      </c>
      <c r="K26" s="6">
        <f t="shared" si="3"/>
        <v>173.2</v>
      </c>
      <c r="L26" s="6">
        <f t="shared" si="4"/>
        <v>12.3</v>
      </c>
    </row>
    <row r="27" spans="1:12" x14ac:dyDescent="0.25">
      <c r="A27" s="7">
        <f t="shared" si="5"/>
        <v>1601</v>
      </c>
      <c r="B27">
        <v>90</v>
      </c>
      <c r="C27" s="6">
        <v>1285.7</v>
      </c>
      <c r="D27" s="6">
        <v>242.07</v>
      </c>
      <c r="E27" s="6">
        <v>456.44</v>
      </c>
      <c r="F27" s="7">
        <f t="shared" si="0"/>
        <v>1157.1300000000001</v>
      </c>
      <c r="G27" s="6">
        <v>1399.05</v>
      </c>
      <c r="H27" s="6">
        <v>211.54</v>
      </c>
      <c r="I27" s="6">
        <f t="shared" si="1"/>
        <v>1886.02</v>
      </c>
      <c r="J27" s="6">
        <f t="shared" si="2"/>
        <v>2200.3566666666666</v>
      </c>
      <c r="K27" s="6">
        <f t="shared" si="3"/>
        <v>173.2</v>
      </c>
      <c r="L27" s="6">
        <f t="shared" si="4"/>
        <v>12.7</v>
      </c>
    </row>
    <row r="28" spans="1:12" x14ac:dyDescent="0.25">
      <c r="A28" s="7">
        <f t="shared" si="5"/>
        <v>1651</v>
      </c>
      <c r="B28">
        <v>90</v>
      </c>
      <c r="C28" s="6">
        <v>1317.53</v>
      </c>
      <c r="D28" s="6">
        <v>249.63</v>
      </c>
      <c r="E28" s="6">
        <v>470.7</v>
      </c>
      <c r="F28" s="7">
        <f t="shared" si="0"/>
        <v>1185.78</v>
      </c>
      <c r="G28" s="6">
        <v>1444.05</v>
      </c>
      <c r="H28" s="6">
        <v>218.34</v>
      </c>
      <c r="I28" s="6">
        <f t="shared" si="1"/>
        <v>1946.0399999999997</v>
      </c>
      <c r="J28" s="6">
        <f t="shared" si="2"/>
        <v>2270.3799999999997</v>
      </c>
      <c r="K28" s="6">
        <f t="shared" si="3"/>
        <v>173.2</v>
      </c>
      <c r="L28" s="6">
        <f t="shared" si="4"/>
        <v>13.11</v>
      </c>
    </row>
    <row r="29" spans="1:12" x14ac:dyDescent="0.25">
      <c r="A29" s="7">
        <f t="shared" si="5"/>
        <v>1701</v>
      </c>
      <c r="B29">
        <v>85</v>
      </c>
      <c r="C29" s="6">
        <v>1349.36</v>
      </c>
      <c r="D29" s="6">
        <v>257.19</v>
      </c>
      <c r="E29" s="6">
        <v>484.95</v>
      </c>
      <c r="F29" s="7">
        <f t="shared" si="0"/>
        <v>1146.96</v>
      </c>
      <c r="G29" s="6">
        <v>1383.07</v>
      </c>
      <c r="H29" s="6">
        <v>209.12</v>
      </c>
      <c r="I29" s="6">
        <f t="shared" si="1"/>
        <v>1916.0900000000001</v>
      </c>
      <c r="J29" s="6">
        <f t="shared" si="2"/>
        <v>2235.4383333333335</v>
      </c>
      <c r="K29" s="6">
        <f t="shared" si="3"/>
        <v>173.2</v>
      </c>
      <c r="L29" s="6">
        <f t="shared" si="4"/>
        <v>12.91</v>
      </c>
    </row>
    <row r="30" spans="1:12" x14ac:dyDescent="0.25">
      <c r="A30" s="7">
        <f t="shared" si="5"/>
        <v>1751</v>
      </c>
      <c r="B30">
        <v>85</v>
      </c>
      <c r="C30" s="6">
        <v>1368.06</v>
      </c>
      <c r="D30" s="6">
        <v>282.26</v>
      </c>
      <c r="E30" s="6">
        <v>499.21</v>
      </c>
      <c r="F30" s="7">
        <f t="shared" si="0"/>
        <v>1162.8499999999999</v>
      </c>
      <c r="G30" s="6">
        <v>1408.02</v>
      </c>
      <c r="H30" s="6">
        <v>212.89</v>
      </c>
      <c r="I30" s="6">
        <f t="shared" si="1"/>
        <v>1976.6</v>
      </c>
      <c r="J30" s="6">
        <f t="shared" si="2"/>
        <v>2306.0333333333333</v>
      </c>
      <c r="K30" s="6">
        <f t="shared" si="3"/>
        <v>173.2</v>
      </c>
      <c r="L30" s="6">
        <f t="shared" si="4"/>
        <v>13.31</v>
      </c>
    </row>
    <row r="31" spans="1:12" x14ac:dyDescent="0.25">
      <c r="A31" s="7">
        <f t="shared" si="5"/>
        <v>1801</v>
      </c>
      <c r="B31">
        <v>85</v>
      </c>
      <c r="C31" s="6">
        <v>1399.51</v>
      </c>
      <c r="D31" s="6">
        <v>290.32</v>
      </c>
      <c r="E31" s="6">
        <v>513.46</v>
      </c>
      <c r="F31" s="7">
        <f t="shared" si="0"/>
        <v>1189.58</v>
      </c>
      <c r="G31" s="6">
        <v>1450.01</v>
      </c>
      <c r="H31" s="6">
        <v>219.24</v>
      </c>
      <c r="I31" s="6">
        <f t="shared" si="1"/>
        <v>2034.55</v>
      </c>
      <c r="J31" s="6">
        <f t="shared" si="2"/>
        <v>2373.6416666666664</v>
      </c>
      <c r="K31" s="6">
        <f t="shared" si="3"/>
        <v>173.2</v>
      </c>
      <c r="L31" s="6">
        <f t="shared" si="4"/>
        <v>13.7</v>
      </c>
    </row>
    <row r="32" spans="1:12" x14ac:dyDescent="0.25">
      <c r="A32" s="7">
        <f t="shared" si="5"/>
        <v>1851</v>
      </c>
      <c r="B32">
        <v>85</v>
      </c>
      <c r="C32" s="6">
        <v>1427.3</v>
      </c>
      <c r="D32" s="6">
        <v>298.38</v>
      </c>
      <c r="E32" s="6">
        <v>527.72</v>
      </c>
      <c r="F32" s="7">
        <f t="shared" si="0"/>
        <v>1213.21</v>
      </c>
      <c r="G32" s="6">
        <v>1487.13</v>
      </c>
      <c r="H32" s="6">
        <v>224.85</v>
      </c>
      <c r="I32" s="6">
        <f t="shared" si="1"/>
        <v>2088.3800000000006</v>
      </c>
      <c r="J32" s="6">
        <f t="shared" si="2"/>
        <v>2436.4433333333341</v>
      </c>
      <c r="K32" s="6">
        <f t="shared" si="3"/>
        <v>173.2</v>
      </c>
      <c r="L32" s="6">
        <f t="shared" si="4"/>
        <v>14.07</v>
      </c>
    </row>
    <row r="33" spans="1:12" x14ac:dyDescent="0.25">
      <c r="A33" s="7">
        <f t="shared" si="5"/>
        <v>1901</v>
      </c>
      <c r="B33">
        <v>85</v>
      </c>
      <c r="C33" s="6">
        <v>1442.21</v>
      </c>
      <c r="D33" s="6">
        <v>325.45</v>
      </c>
      <c r="E33" s="6">
        <v>541.97</v>
      </c>
      <c r="F33" s="7">
        <f t="shared" si="0"/>
        <v>1225.8800000000001</v>
      </c>
      <c r="G33" s="6">
        <v>1507.03</v>
      </c>
      <c r="H33" s="6">
        <v>227.86</v>
      </c>
      <c r="I33" s="6">
        <f t="shared" si="1"/>
        <v>2146.5899999999997</v>
      </c>
      <c r="J33" s="6">
        <f t="shared" si="2"/>
        <v>2504.3549999999996</v>
      </c>
      <c r="K33" s="6">
        <f t="shared" si="3"/>
        <v>173.2</v>
      </c>
      <c r="L33" s="6">
        <f t="shared" si="4"/>
        <v>14.46</v>
      </c>
    </row>
    <row r="34" spans="1:12" x14ac:dyDescent="0.25">
      <c r="A34" s="7">
        <f t="shared" si="5"/>
        <v>1951</v>
      </c>
      <c r="B34">
        <v>85</v>
      </c>
      <c r="C34" s="6">
        <v>1469.14</v>
      </c>
      <c r="D34" s="6">
        <v>334.01</v>
      </c>
      <c r="E34" s="6">
        <v>556.23</v>
      </c>
      <c r="F34" s="7">
        <f t="shared" si="0"/>
        <v>1248.77</v>
      </c>
      <c r="G34" s="6">
        <v>1542.99</v>
      </c>
      <c r="H34" s="6">
        <v>233.3</v>
      </c>
      <c r="I34" s="6">
        <f t="shared" si="1"/>
        <v>2199.9299999999998</v>
      </c>
      <c r="J34" s="6">
        <f t="shared" si="2"/>
        <v>2566.585</v>
      </c>
      <c r="K34" s="6">
        <f t="shared" si="3"/>
        <v>173.2</v>
      </c>
      <c r="L34" s="6">
        <f t="shared" si="4"/>
        <v>14.82</v>
      </c>
    </row>
    <row r="35" spans="1:12" x14ac:dyDescent="0.25">
      <c r="A35" s="7">
        <f t="shared" si="5"/>
        <v>2001</v>
      </c>
      <c r="B35">
        <v>85</v>
      </c>
      <c r="C35" s="6">
        <v>1496.08</v>
      </c>
      <c r="D35" s="6">
        <v>342.57</v>
      </c>
      <c r="E35" s="6">
        <v>570.48</v>
      </c>
      <c r="F35" s="7">
        <f t="shared" si="0"/>
        <v>1271.67</v>
      </c>
      <c r="G35" s="6">
        <v>1578.97</v>
      </c>
      <c r="H35" s="6">
        <v>238.74</v>
      </c>
      <c r="I35" s="6">
        <f t="shared" si="1"/>
        <v>2253.2799999999997</v>
      </c>
      <c r="J35" s="6">
        <f t="shared" si="2"/>
        <v>2628.8266666666664</v>
      </c>
      <c r="K35" s="6">
        <f t="shared" si="3"/>
        <v>173.2</v>
      </c>
      <c r="L35" s="6">
        <f t="shared" si="4"/>
        <v>15.18</v>
      </c>
    </row>
    <row r="36" spans="1:12" x14ac:dyDescent="0.25">
      <c r="A36" s="7">
        <f t="shared" si="5"/>
        <v>2051</v>
      </c>
      <c r="B36">
        <v>85</v>
      </c>
      <c r="C36" s="6">
        <v>1509.68</v>
      </c>
      <c r="D36" s="6">
        <v>371.64</v>
      </c>
      <c r="E36" s="6">
        <v>584.74</v>
      </c>
      <c r="F36" s="7">
        <f t="shared" ref="F36:F67" si="6">+ROUND(C36*B36/100,2)</f>
        <v>1283.23</v>
      </c>
      <c r="G36" s="6">
        <v>1597.12</v>
      </c>
      <c r="H36" s="6">
        <v>241.48</v>
      </c>
      <c r="I36" s="6">
        <f t="shared" ref="I36:I67" si="7">G36+D36+E36-H36</f>
        <v>2312.02</v>
      </c>
      <c r="J36" s="6">
        <f t="shared" ref="J36:J67" si="8">I36+I36/6</f>
        <v>2697.3566666666666</v>
      </c>
      <c r="K36" s="6">
        <f t="shared" ref="K36:K67" si="9">ROUND(40*4.33,2)</f>
        <v>173.2</v>
      </c>
      <c r="L36" s="6">
        <f t="shared" ref="L36:L67" si="10">+ROUND(J36/K36,2)</f>
        <v>15.57</v>
      </c>
    </row>
    <row r="37" spans="1:12" x14ac:dyDescent="0.25">
      <c r="A37" s="7">
        <f t="shared" si="5"/>
        <v>2101</v>
      </c>
      <c r="B37">
        <v>85</v>
      </c>
      <c r="C37" s="6">
        <v>1536.3</v>
      </c>
      <c r="D37" s="6">
        <v>380.7</v>
      </c>
      <c r="E37" s="6">
        <v>598.99</v>
      </c>
      <c r="F37" s="7">
        <f t="shared" si="6"/>
        <v>1305.8599999999999</v>
      </c>
      <c r="G37" s="6">
        <v>1632.67</v>
      </c>
      <c r="H37" s="6">
        <v>246.86</v>
      </c>
      <c r="I37" s="6">
        <f t="shared" si="7"/>
        <v>2365.5</v>
      </c>
      <c r="J37" s="6">
        <f t="shared" si="8"/>
        <v>2759.75</v>
      </c>
      <c r="K37" s="6">
        <f t="shared" si="9"/>
        <v>173.2</v>
      </c>
      <c r="L37" s="6">
        <f t="shared" si="10"/>
        <v>15.93</v>
      </c>
    </row>
    <row r="38" spans="1:12" x14ac:dyDescent="0.25">
      <c r="A38" s="7">
        <f t="shared" ref="A38:A69" si="11">+A37+50</f>
        <v>2151</v>
      </c>
      <c r="B38">
        <v>85</v>
      </c>
      <c r="C38" s="6">
        <v>1562.91</v>
      </c>
      <c r="D38" s="6">
        <v>389.76</v>
      </c>
      <c r="E38" s="6">
        <v>613.25</v>
      </c>
      <c r="F38" s="7">
        <f t="shared" si="6"/>
        <v>1328.47</v>
      </c>
      <c r="G38" s="6">
        <v>1668.19</v>
      </c>
      <c r="H38" s="6">
        <v>252.23</v>
      </c>
      <c r="I38" s="6">
        <f t="shared" si="7"/>
        <v>2418.9699999999998</v>
      </c>
      <c r="J38" s="6">
        <f t="shared" si="8"/>
        <v>2822.1316666666662</v>
      </c>
      <c r="K38" s="6">
        <f t="shared" si="9"/>
        <v>173.2</v>
      </c>
      <c r="L38" s="6">
        <f t="shared" si="10"/>
        <v>16.29</v>
      </c>
    </row>
    <row r="39" spans="1:12" x14ac:dyDescent="0.25">
      <c r="A39" s="7">
        <f t="shared" si="11"/>
        <v>2201</v>
      </c>
      <c r="B39">
        <v>85</v>
      </c>
      <c r="C39" s="6">
        <v>1589.52</v>
      </c>
      <c r="D39" s="6">
        <v>398.82</v>
      </c>
      <c r="E39" s="6">
        <v>627.5</v>
      </c>
      <c r="F39" s="7">
        <f t="shared" si="6"/>
        <v>1351.09</v>
      </c>
      <c r="G39" s="6">
        <v>1703.72</v>
      </c>
      <c r="H39" s="6">
        <v>257.60000000000002</v>
      </c>
      <c r="I39" s="6">
        <f t="shared" si="7"/>
        <v>2472.44</v>
      </c>
      <c r="J39" s="6">
        <f t="shared" si="8"/>
        <v>2884.5133333333333</v>
      </c>
      <c r="K39" s="6">
        <f t="shared" si="9"/>
        <v>173.2</v>
      </c>
      <c r="L39" s="6">
        <f t="shared" si="10"/>
        <v>16.649999999999999</v>
      </c>
    </row>
    <row r="40" spans="1:12" x14ac:dyDescent="0.25">
      <c r="A40" s="7">
        <f t="shared" si="11"/>
        <v>2251</v>
      </c>
      <c r="B40">
        <v>85</v>
      </c>
      <c r="C40" s="6">
        <v>1616.13</v>
      </c>
      <c r="D40" s="6">
        <v>407.88</v>
      </c>
      <c r="E40" s="6">
        <v>641.76</v>
      </c>
      <c r="F40" s="7">
        <f t="shared" si="6"/>
        <v>1373.71</v>
      </c>
      <c r="G40" s="6">
        <v>1759.99</v>
      </c>
      <c r="H40" s="6">
        <v>283.70999999999998</v>
      </c>
      <c r="I40" s="6">
        <f t="shared" si="7"/>
        <v>2525.92</v>
      </c>
      <c r="J40" s="6">
        <f t="shared" si="8"/>
        <v>2946.9066666666668</v>
      </c>
      <c r="K40" s="6">
        <f t="shared" si="9"/>
        <v>173.2</v>
      </c>
      <c r="L40" s="6">
        <f t="shared" si="10"/>
        <v>17.010000000000002</v>
      </c>
    </row>
    <row r="41" spans="1:12" x14ac:dyDescent="0.25">
      <c r="A41" s="7">
        <f t="shared" si="11"/>
        <v>2301</v>
      </c>
      <c r="B41">
        <v>85</v>
      </c>
      <c r="C41" s="6">
        <v>1642.74</v>
      </c>
      <c r="D41" s="6">
        <v>416.94</v>
      </c>
      <c r="E41" s="6">
        <v>656.01</v>
      </c>
      <c r="F41" s="7">
        <f t="shared" si="6"/>
        <v>1396.33</v>
      </c>
      <c r="G41" s="6">
        <v>1795.95</v>
      </c>
      <c r="H41" s="6">
        <v>289.51</v>
      </c>
      <c r="I41" s="6">
        <f t="shared" si="7"/>
        <v>2579.3899999999994</v>
      </c>
      <c r="J41" s="6">
        <f t="shared" si="8"/>
        <v>3009.2883333333325</v>
      </c>
      <c r="K41" s="6">
        <f t="shared" si="9"/>
        <v>173.2</v>
      </c>
      <c r="L41" s="6">
        <f t="shared" si="10"/>
        <v>17.37</v>
      </c>
    </row>
    <row r="42" spans="1:12" x14ac:dyDescent="0.25">
      <c r="A42" s="7">
        <f t="shared" si="11"/>
        <v>2351</v>
      </c>
      <c r="B42">
        <v>85</v>
      </c>
      <c r="C42" s="6">
        <v>1669.35</v>
      </c>
      <c r="D42" s="6">
        <v>426</v>
      </c>
      <c r="E42" s="6">
        <v>670.27</v>
      </c>
      <c r="F42" s="7">
        <f t="shared" si="6"/>
        <v>1418.95</v>
      </c>
      <c r="G42" s="6">
        <v>1835.68</v>
      </c>
      <c r="H42" s="6">
        <v>295.91000000000003</v>
      </c>
      <c r="I42" s="6">
        <f t="shared" si="7"/>
        <v>2636.0400000000004</v>
      </c>
      <c r="J42" s="6">
        <f t="shared" si="8"/>
        <v>3075.3800000000006</v>
      </c>
      <c r="K42" s="6">
        <f t="shared" si="9"/>
        <v>173.2</v>
      </c>
      <c r="L42" s="6">
        <f t="shared" si="10"/>
        <v>17.760000000000002</v>
      </c>
    </row>
    <row r="43" spans="1:12" x14ac:dyDescent="0.25">
      <c r="A43" s="7">
        <f t="shared" si="11"/>
        <v>2401</v>
      </c>
      <c r="B43">
        <v>85</v>
      </c>
      <c r="C43" s="6">
        <v>1695.96</v>
      </c>
      <c r="D43" s="6">
        <v>435.06</v>
      </c>
      <c r="E43" s="6">
        <v>684.52</v>
      </c>
      <c r="F43" s="7">
        <f t="shared" si="6"/>
        <v>1441.57</v>
      </c>
      <c r="G43" s="6">
        <v>1877.17</v>
      </c>
      <c r="H43" s="6">
        <v>302.60000000000002</v>
      </c>
      <c r="I43" s="6">
        <f t="shared" si="7"/>
        <v>2694.15</v>
      </c>
      <c r="J43" s="6">
        <f t="shared" si="8"/>
        <v>3143.1750000000002</v>
      </c>
      <c r="K43" s="6">
        <f t="shared" si="9"/>
        <v>173.2</v>
      </c>
      <c r="L43" s="6">
        <f t="shared" si="10"/>
        <v>18.149999999999999</v>
      </c>
    </row>
    <row r="44" spans="1:12" x14ac:dyDescent="0.25">
      <c r="A44" s="7">
        <f t="shared" si="11"/>
        <v>2451</v>
      </c>
      <c r="B44">
        <v>85</v>
      </c>
      <c r="C44" s="6">
        <v>1722.57</v>
      </c>
      <c r="D44" s="6">
        <v>444.12</v>
      </c>
      <c r="E44" s="6">
        <v>698.78</v>
      </c>
      <c r="F44" s="7">
        <f t="shared" si="6"/>
        <v>1464.18</v>
      </c>
      <c r="G44" s="6">
        <v>1941.78</v>
      </c>
      <c r="H44" s="6">
        <v>332.43</v>
      </c>
      <c r="I44" s="6">
        <f t="shared" si="7"/>
        <v>2752.2500000000005</v>
      </c>
      <c r="J44" s="6">
        <f t="shared" si="8"/>
        <v>3210.9583333333339</v>
      </c>
      <c r="K44" s="6">
        <f t="shared" si="9"/>
        <v>173.2</v>
      </c>
      <c r="L44" s="6">
        <f t="shared" si="10"/>
        <v>18.54</v>
      </c>
    </row>
    <row r="45" spans="1:12" x14ac:dyDescent="0.25">
      <c r="A45" s="7">
        <f t="shared" si="11"/>
        <v>2501</v>
      </c>
      <c r="B45">
        <v>85</v>
      </c>
      <c r="C45" s="6">
        <v>1749.18</v>
      </c>
      <c r="D45" s="6">
        <v>453.18</v>
      </c>
      <c r="E45" s="6">
        <v>713.03</v>
      </c>
      <c r="F45" s="7">
        <f t="shared" si="6"/>
        <v>1486.8</v>
      </c>
      <c r="G45" s="6">
        <v>1983.77</v>
      </c>
      <c r="H45" s="6">
        <v>339.62</v>
      </c>
      <c r="I45" s="6">
        <f t="shared" si="7"/>
        <v>2810.3599999999997</v>
      </c>
      <c r="J45" s="6">
        <f t="shared" si="8"/>
        <v>3278.7533333333331</v>
      </c>
      <c r="K45" s="6">
        <f t="shared" si="9"/>
        <v>173.2</v>
      </c>
      <c r="L45" s="6">
        <f t="shared" si="10"/>
        <v>18.93</v>
      </c>
    </row>
    <row r="46" spans="1:12" x14ac:dyDescent="0.25">
      <c r="A46" s="7">
        <f t="shared" si="11"/>
        <v>2551</v>
      </c>
      <c r="B46">
        <v>85</v>
      </c>
      <c r="C46" s="6">
        <v>1775.79</v>
      </c>
      <c r="D46" s="6">
        <v>462.24</v>
      </c>
      <c r="E46" s="6">
        <v>727.29</v>
      </c>
      <c r="F46" s="7">
        <f t="shared" si="6"/>
        <v>1509.42</v>
      </c>
      <c r="G46" s="6">
        <v>2025.76</v>
      </c>
      <c r="H46" s="6">
        <v>346.81</v>
      </c>
      <c r="I46" s="6">
        <f t="shared" si="7"/>
        <v>2868.48</v>
      </c>
      <c r="J46" s="6">
        <f t="shared" si="8"/>
        <v>3346.56</v>
      </c>
      <c r="K46" s="6">
        <f t="shared" si="9"/>
        <v>173.2</v>
      </c>
      <c r="L46" s="6">
        <f t="shared" si="10"/>
        <v>19.32</v>
      </c>
    </row>
    <row r="47" spans="1:12" x14ac:dyDescent="0.25">
      <c r="A47" s="7">
        <f t="shared" si="11"/>
        <v>2601</v>
      </c>
      <c r="B47">
        <v>85</v>
      </c>
      <c r="C47" s="6">
        <v>1802.4</v>
      </c>
      <c r="D47" s="6">
        <v>471.3</v>
      </c>
      <c r="E47" s="6">
        <v>741.54</v>
      </c>
      <c r="F47" s="7">
        <f t="shared" si="6"/>
        <v>1532.04</v>
      </c>
      <c r="G47" s="6">
        <v>2093</v>
      </c>
      <c r="H47" s="6">
        <v>379.25</v>
      </c>
      <c r="I47" s="6">
        <f t="shared" si="7"/>
        <v>2926.59</v>
      </c>
      <c r="J47" s="6">
        <f t="shared" si="8"/>
        <v>3414.355</v>
      </c>
      <c r="K47" s="6">
        <f t="shared" si="9"/>
        <v>173.2</v>
      </c>
      <c r="L47" s="6">
        <f t="shared" si="10"/>
        <v>19.71</v>
      </c>
    </row>
    <row r="48" spans="1:12" x14ac:dyDescent="0.25">
      <c r="A48" s="7">
        <f t="shared" si="11"/>
        <v>2651</v>
      </c>
      <c r="B48">
        <v>85</v>
      </c>
      <c r="C48" s="6">
        <v>1829.02</v>
      </c>
      <c r="D48" s="6">
        <v>480.36</v>
      </c>
      <c r="E48" s="6">
        <v>755.8</v>
      </c>
      <c r="F48" s="7">
        <f t="shared" si="6"/>
        <v>1554.67</v>
      </c>
      <c r="G48" s="6">
        <v>2135.5300000000002</v>
      </c>
      <c r="H48" s="6">
        <v>386.96</v>
      </c>
      <c r="I48" s="6">
        <f t="shared" si="7"/>
        <v>2984.7300000000005</v>
      </c>
      <c r="J48" s="6">
        <f t="shared" si="8"/>
        <v>3482.1850000000004</v>
      </c>
      <c r="K48" s="6">
        <f t="shared" si="9"/>
        <v>173.2</v>
      </c>
      <c r="L48" s="6">
        <f t="shared" si="10"/>
        <v>20.100000000000001</v>
      </c>
    </row>
    <row r="49" spans="1:12" x14ac:dyDescent="0.25">
      <c r="A49" s="7">
        <f t="shared" si="11"/>
        <v>2701</v>
      </c>
      <c r="B49">
        <v>80</v>
      </c>
      <c r="C49" s="6">
        <v>1855.63</v>
      </c>
      <c r="D49" s="6">
        <v>489.42</v>
      </c>
      <c r="E49" s="6">
        <v>770.05</v>
      </c>
      <c r="F49" s="7">
        <f t="shared" si="6"/>
        <v>1484.5</v>
      </c>
      <c r="G49" s="6">
        <v>1979.5</v>
      </c>
      <c r="H49" s="6">
        <v>338.89</v>
      </c>
      <c r="I49" s="6">
        <f t="shared" si="7"/>
        <v>2900.0800000000004</v>
      </c>
      <c r="J49" s="6">
        <f t="shared" si="8"/>
        <v>3383.4266666666672</v>
      </c>
      <c r="K49" s="6">
        <f t="shared" si="9"/>
        <v>173.2</v>
      </c>
      <c r="L49" s="6">
        <f t="shared" si="10"/>
        <v>19.53</v>
      </c>
    </row>
    <row r="50" spans="1:12" x14ac:dyDescent="0.25">
      <c r="A50" s="7">
        <f t="shared" si="11"/>
        <v>2751</v>
      </c>
      <c r="B50">
        <v>80</v>
      </c>
      <c r="C50" s="6">
        <v>1882.24</v>
      </c>
      <c r="D50" s="6">
        <v>498.48</v>
      </c>
      <c r="E50" s="6">
        <v>784.31</v>
      </c>
      <c r="F50" s="7">
        <f t="shared" si="6"/>
        <v>1505.79</v>
      </c>
      <c r="G50" s="6">
        <v>2019.03</v>
      </c>
      <c r="H50" s="6">
        <v>345.66</v>
      </c>
      <c r="I50" s="6">
        <f t="shared" si="7"/>
        <v>2956.1600000000003</v>
      </c>
      <c r="J50" s="6">
        <f t="shared" si="8"/>
        <v>3448.8533333333335</v>
      </c>
      <c r="K50" s="6">
        <f t="shared" si="9"/>
        <v>173.2</v>
      </c>
      <c r="L50" s="6">
        <f t="shared" si="10"/>
        <v>19.91</v>
      </c>
    </row>
    <row r="51" spans="1:12" x14ac:dyDescent="0.25">
      <c r="A51" s="7">
        <f t="shared" si="11"/>
        <v>2801</v>
      </c>
      <c r="B51">
        <v>80</v>
      </c>
      <c r="C51" s="6">
        <v>1908.85</v>
      </c>
      <c r="D51" s="6">
        <v>507.54</v>
      </c>
      <c r="E51" s="6">
        <v>798.56</v>
      </c>
      <c r="F51" s="7">
        <f t="shared" si="6"/>
        <v>1527.08</v>
      </c>
      <c r="G51" s="6">
        <v>2083.6799999999998</v>
      </c>
      <c r="H51" s="6">
        <v>377.56</v>
      </c>
      <c r="I51" s="6">
        <f t="shared" si="7"/>
        <v>3012.22</v>
      </c>
      <c r="J51" s="6">
        <f t="shared" si="8"/>
        <v>3514.2566666666662</v>
      </c>
      <c r="K51" s="6">
        <f t="shared" si="9"/>
        <v>173.2</v>
      </c>
      <c r="L51" s="6">
        <f t="shared" si="10"/>
        <v>20.29</v>
      </c>
    </row>
    <row r="52" spans="1:12" x14ac:dyDescent="0.25">
      <c r="A52" s="7">
        <f t="shared" si="11"/>
        <v>2851</v>
      </c>
      <c r="B52">
        <v>80</v>
      </c>
      <c r="C52" s="6">
        <v>1935.46</v>
      </c>
      <c r="D52" s="6">
        <v>516.6</v>
      </c>
      <c r="E52" s="6">
        <v>812.82</v>
      </c>
      <c r="F52" s="7">
        <f t="shared" si="6"/>
        <v>1548.37</v>
      </c>
      <c r="G52" s="6">
        <v>2123.69</v>
      </c>
      <c r="H52" s="6">
        <v>384.81</v>
      </c>
      <c r="I52" s="6">
        <f t="shared" si="7"/>
        <v>3068.3</v>
      </c>
      <c r="J52" s="6">
        <f t="shared" si="8"/>
        <v>3579.6833333333334</v>
      </c>
      <c r="K52" s="6">
        <f t="shared" si="9"/>
        <v>173.2</v>
      </c>
      <c r="L52" s="6">
        <f t="shared" si="10"/>
        <v>20.67</v>
      </c>
    </row>
    <row r="53" spans="1:12" x14ac:dyDescent="0.25">
      <c r="A53" s="7">
        <f t="shared" si="11"/>
        <v>2901</v>
      </c>
      <c r="B53">
        <v>80</v>
      </c>
      <c r="C53" s="6">
        <v>1962.07</v>
      </c>
      <c r="D53" s="6">
        <v>525.66</v>
      </c>
      <c r="E53" s="6">
        <v>827.07</v>
      </c>
      <c r="F53" s="7">
        <f t="shared" si="6"/>
        <v>1569.66</v>
      </c>
      <c r="G53" s="6">
        <v>2163.69</v>
      </c>
      <c r="H53" s="6">
        <v>392.06</v>
      </c>
      <c r="I53" s="6">
        <f t="shared" si="7"/>
        <v>3124.36</v>
      </c>
      <c r="J53" s="6">
        <f t="shared" si="8"/>
        <v>3645.086666666667</v>
      </c>
      <c r="K53" s="6">
        <f t="shared" si="9"/>
        <v>173.2</v>
      </c>
      <c r="L53" s="6">
        <f t="shared" si="10"/>
        <v>21.05</v>
      </c>
    </row>
    <row r="54" spans="1:12" x14ac:dyDescent="0.25">
      <c r="A54" s="7">
        <f t="shared" si="11"/>
        <v>2951</v>
      </c>
      <c r="B54">
        <v>80</v>
      </c>
      <c r="C54" s="6">
        <v>1988.68</v>
      </c>
      <c r="D54" s="6">
        <v>534.72</v>
      </c>
      <c r="E54" s="6">
        <v>841.33</v>
      </c>
      <c r="F54" s="7">
        <f t="shared" si="6"/>
        <v>1590.94</v>
      </c>
      <c r="G54" s="6">
        <v>2203.6799999999998</v>
      </c>
      <c r="H54" s="6">
        <v>399.31</v>
      </c>
      <c r="I54" s="6">
        <f t="shared" si="7"/>
        <v>3180.4199999999996</v>
      </c>
      <c r="J54" s="6">
        <f t="shared" si="8"/>
        <v>3710.49</v>
      </c>
      <c r="K54" s="6">
        <f t="shared" si="9"/>
        <v>173.2</v>
      </c>
      <c r="L54" s="6">
        <f t="shared" si="10"/>
        <v>21.42</v>
      </c>
    </row>
    <row r="55" spans="1:12" x14ac:dyDescent="0.25">
      <c r="A55" s="7">
        <f t="shared" si="11"/>
        <v>3001</v>
      </c>
      <c r="B55">
        <v>80</v>
      </c>
      <c r="C55" s="6">
        <v>2015.29</v>
      </c>
      <c r="D55" s="6">
        <v>543.78</v>
      </c>
      <c r="E55" s="6">
        <v>855.58</v>
      </c>
      <c r="F55" s="7">
        <f t="shared" si="6"/>
        <v>1612.23</v>
      </c>
      <c r="G55" s="6">
        <v>2243.67</v>
      </c>
      <c r="H55" s="6">
        <v>406.55</v>
      </c>
      <c r="I55" s="6">
        <f t="shared" si="7"/>
        <v>3236.4799999999996</v>
      </c>
      <c r="J55" s="6">
        <f t="shared" si="8"/>
        <v>3775.893333333333</v>
      </c>
      <c r="K55" s="6">
        <f t="shared" si="9"/>
        <v>173.2</v>
      </c>
      <c r="L55" s="6">
        <f t="shared" si="10"/>
        <v>21.8</v>
      </c>
    </row>
    <row r="56" spans="1:12" x14ac:dyDescent="0.25">
      <c r="A56" s="7">
        <f t="shared" si="11"/>
        <v>3051</v>
      </c>
      <c r="B56">
        <v>80</v>
      </c>
      <c r="C56" s="6">
        <v>2041.9</v>
      </c>
      <c r="D56" s="6">
        <v>552.84</v>
      </c>
      <c r="E56" s="6">
        <v>869.84</v>
      </c>
      <c r="F56" s="7">
        <f t="shared" si="6"/>
        <v>1633.52</v>
      </c>
      <c r="G56" s="6">
        <v>2283.6799999999998</v>
      </c>
      <c r="H56" s="6">
        <v>413.8</v>
      </c>
      <c r="I56" s="6">
        <f t="shared" si="7"/>
        <v>3292.56</v>
      </c>
      <c r="J56" s="6">
        <f t="shared" si="8"/>
        <v>3841.3199999999997</v>
      </c>
      <c r="K56" s="6">
        <f t="shared" si="9"/>
        <v>173.2</v>
      </c>
      <c r="L56" s="6">
        <f t="shared" si="10"/>
        <v>22.18</v>
      </c>
    </row>
    <row r="57" spans="1:12" x14ac:dyDescent="0.25">
      <c r="A57" s="7">
        <f t="shared" si="11"/>
        <v>3101</v>
      </c>
      <c r="B57">
        <v>80</v>
      </c>
      <c r="C57" s="6">
        <v>2068.52</v>
      </c>
      <c r="D57" s="6">
        <v>561.9</v>
      </c>
      <c r="E57" s="6">
        <v>884.09</v>
      </c>
      <c r="F57" s="7">
        <f t="shared" si="6"/>
        <v>1654.82</v>
      </c>
      <c r="G57" s="6">
        <v>2323.6999999999998</v>
      </c>
      <c r="H57" s="6">
        <v>421.05</v>
      </c>
      <c r="I57" s="6">
        <f t="shared" si="7"/>
        <v>3348.64</v>
      </c>
      <c r="J57" s="6">
        <f t="shared" si="8"/>
        <v>3906.7466666666664</v>
      </c>
      <c r="K57" s="6">
        <f t="shared" si="9"/>
        <v>173.2</v>
      </c>
      <c r="L57" s="6">
        <f t="shared" si="10"/>
        <v>22.56</v>
      </c>
    </row>
    <row r="58" spans="1:12" x14ac:dyDescent="0.25">
      <c r="A58" s="7">
        <f t="shared" si="11"/>
        <v>3151</v>
      </c>
      <c r="B58">
        <v>80</v>
      </c>
      <c r="C58" s="6">
        <v>2095.13</v>
      </c>
      <c r="D58" s="6">
        <v>570.96</v>
      </c>
      <c r="E58" s="6">
        <v>898.35</v>
      </c>
      <c r="F58" s="7">
        <f t="shared" si="6"/>
        <v>1676.1</v>
      </c>
      <c r="G58" s="6">
        <v>2363.6799999999998</v>
      </c>
      <c r="H58" s="6">
        <v>428.3</v>
      </c>
      <c r="I58" s="6">
        <f t="shared" si="7"/>
        <v>3404.6899999999996</v>
      </c>
      <c r="J58" s="6">
        <f t="shared" si="8"/>
        <v>3972.1383333333329</v>
      </c>
      <c r="K58" s="6">
        <f t="shared" si="9"/>
        <v>173.2</v>
      </c>
      <c r="L58" s="6">
        <f t="shared" si="10"/>
        <v>22.93</v>
      </c>
    </row>
    <row r="59" spans="1:12" x14ac:dyDescent="0.25">
      <c r="A59" s="7">
        <f t="shared" si="11"/>
        <v>3201</v>
      </c>
      <c r="B59">
        <v>80</v>
      </c>
      <c r="C59" s="6">
        <v>2120.2199999999998</v>
      </c>
      <c r="D59" s="6">
        <v>580.02</v>
      </c>
      <c r="E59" s="6">
        <v>912.6</v>
      </c>
      <c r="F59" s="7">
        <f t="shared" si="6"/>
        <v>1696.18</v>
      </c>
      <c r="G59" s="6">
        <v>2401.42</v>
      </c>
      <c r="H59" s="6">
        <v>435.14</v>
      </c>
      <c r="I59" s="6">
        <f t="shared" si="7"/>
        <v>3458.9</v>
      </c>
      <c r="J59" s="6">
        <f t="shared" si="8"/>
        <v>4035.3833333333332</v>
      </c>
      <c r="K59" s="6">
        <f t="shared" si="9"/>
        <v>173.2</v>
      </c>
      <c r="L59" s="6">
        <f t="shared" si="10"/>
        <v>23.3</v>
      </c>
    </row>
    <row r="60" spans="1:12" x14ac:dyDescent="0.25">
      <c r="A60" s="7">
        <f t="shared" si="11"/>
        <v>3251</v>
      </c>
      <c r="B60">
        <v>80</v>
      </c>
      <c r="C60" s="6">
        <v>2143.9699999999998</v>
      </c>
      <c r="D60" s="6">
        <v>589.08000000000004</v>
      </c>
      <c r="E60" s="6">
        <v>926.86</v>
      </c>
      <c r="F60" s="7">
        <f t="shared" si="6"/>
        <v>1715.18</v>
      </c>
      <c r="G60" s="6">
        <v>2437.11</v>
      </c>
      <c r="H60" s="6">
        <v>441.6</v>
      </c>
      <c r="I60" s="6">
        <f t="shared" si="7"/>
        <v>3511.4500000000003</v>
      </c>
      <c r="J60" s="6">
        <f t="shared" si="8"/>
        <v>4096.6916666666666</v>
      </c>
      <c r="K60" s="6">
        <f t="shared" si="9"/>
        <v>173.2</v>
      </c>
      <c r="L60" s="7">
        <f t="shared" si="10"/>
        <v>23.65</v>
      </c>
    </row>
    <row r="61" spans="1:12" x14ac:dyDescent="0.25">
      <c r="A61" s="7">
        <f t="shared" si="11"/>
        <v>3301</v>
      </c>
      <c r="B61">
        <v>80</v>
      </c>
      <c r="C61" s="6">
        <v>2167.71</v>
      </c>
      <c r="D61" s="6">
        <v>598.14</v>
      </c>
      <c r="E61" s="6">
        <v>941.11</v>
      </c>
      <c r="F61" s="7">
        <f t="shared" si="6"/>
        <v>1734.17</v>
      </c>
      <c r="G61" s="6">
        <v>2472.79</v>
      </c>
      <c r="H61" s="6">
        <v>448.07</v>
      </c>
      <c r="I61" s="6">
        <f t="shared" si="7"/>
        <v>3563.97</v>
      </c>
      <c r="J61" s="6">
        <f t="shared" si="8"/>
        <v>4157.9650000000001</v>
      </c>
      <c r="K61" s="6">
        <f t="shared" si="9"/>
        <v>173.2</v>
      </c>
      <c r="L61" s="7">
        <f t="shared" si="10"/>
        <v>24.01</v>
      </c>
    </row>
    <row r="62" spans="1:12" x14ac:dyDescent="0.25">
      <c r="A62" s="7">
        <f t="shared" si="11"/>
        <v>3351</v>
      </c>
      <c r="B62">
        <v>80</v>
      </c>
      <c r="C62" s="6">
        <v>2191.46</v>
      </c>
      <c r="D62" s="6">
        <v>607.20000000000005</v>
      </c>
      <c r="E62" s="6">
        <v>955.37</v>
      </c>
      <c r="F62" s="7">
        <f t="shared" si="6"/>
        <v>1753.17</v>
      </c>
      <c r="G62" s="6">
        <v>2508.4899999999998</v>
      </c>
      <c r="H62" s="6">
        <v>454.54</v>
      </c>
      <c r="I62" s="6">
        <f t="shared" si="7"/>
        <v>3616.5199999999995</v>
      </c>
      <c r="J62" s="6">
        <f t="shared" si="8"/>
        <v>4219.2733333333326</v>
      </c>
      <c r="K62" s="6">
        <f t="shared" si="9"/>
        <v>173.2</v>
      </c>
      <c r="L62" s="6">
        <f t="shared" si="10"/>
        <v>24.36</v>
      </c>
    </row>
    <row r="63" spans="1:12" x14ac:dyDescent="0.25">
      <c r="A63" s="7">
        <f t="shared" si="11"/>
        <v>3401</v>
      </c>
      <c r="B63">
        <v>80</v>
      </c>
      <c r="C63" s="6">
        <v>2215.1999999999998</v>
      </c>
      <c r="D63" s="6">
        <v>616.26</v>
      </c>
      <c r="E63" s="6">
        <v>969.62</v>
      </c>
      <c r="F63" s="7">
        <f t="shared" si="6"/>
        <v>1772.16</v>
      </c>
      <c r="G63" s="6">
        <v>2544.17</v>
      </c>
      <c r="H63" s="6">
        <v>461</v>
      </c>
      <c r="I63" s="6">
        <f t="shared" si="7"/>
        <v>3669.05</v>
      </c>
      <c r="J63" s="6">
        <f t="shared" si="8"/>
        <v>4280.5583333333334</v>
      </c>
      <c r="K63" s="6">
        <f t="shared" si="9"/>
        <v>173.2</v>
      </c>
      <c r="L63" s="6">
        <f t="shared" si="10"/>
        <v>24.71</v>
      </c>
    </row>
    <row r="64" spans="1:12" x14ac:dyDescent="0.25">
      <c r="A64" s="7">
        <f t="shared" si="11"/>
        <v>3451</v>
      </c>
      <c r="B64">
        <v>80</v>
      </c>
      <c r="C64" s="6">
        <v>2238.9499999999998</v>
      </c>
      <c r="D64" s="6">
        <v>625.32000000000005</v>
      </c>
      <c r="E64" s="6">
        <v>983.88</v>
      </c>
      <c r="F64" s="7">
        <f t="shared" si="6"/>
        <v>1791.16</v>
      </c>
      <c r="G64" s="6">
        <v>2579.87</v>
      </c>
      <c r="H64" s="6">
        <v>467.47</v>
      </c>
      <c r="I64" s="6">
        <f t="shared" si="7"/>
        <v>3721.5999999999995</v>
      </c>
      <c r="J64" s="6">
        <f t="shared" si="8"/>
        <v>4341.8666666666659</v>
      </c>
      <c r="K64" s="6">
        <f t="shared" si="9"/>
        <v>173.2</v>
      </c>
      <c r="L64" s="6">
        <f t="shared" si="10"/>
        <v>25.07</v>
      </c>
    </row>
    <row r="65" spans="1:12" x14ac:dyDescent="0.25">
      <c r="A65" s="7">
        <f t="shared" si="11"/>
        <v>3501</v>
      </c>
      <c r="B65">
        <v>80</v>
      </c>
      <c r="C65" s="6">
        <v>2262.69</v>
      </c>
      <c r="D65" s="6">
        <v>634.38</v>
      </c>
      <c r="E65" s="6">
        <v>998.13</v>
      </c>
      <c r="F65" s="7">
        <f t="shared" si="6"/>
        <v>1810.15</v>
      </c>
      <c r="G65" s="6">
        <v>2615.5500000000002</v>
      </c>
      <c r="H65" s="6">
        <v>473.94</v>
      </c>
      <c r="I65" s="6">
        <f t="shared" si="7"/>
        <v>3774.1200000000003</v>
      </c>
      <c r="J65" s="6">
        <f t="shared" si="8"/>
        <v>4403.1400000000003</v>
      </c>
      <c r="K65" s="6">
        <f t="shared" si="9"/>
        <v>173.2</v>
      </c>
      <c r="L65" s="6">
        <f t="shared" si="10"/>
        <v>25.42</v>
      </c>
    </row>
    <row r="66" spans="1:12" x14ac:dyDescent="0.25">
      <c r="A66" s="7">
        <f t="shared" si="11"/>
        <v>3551</v>
      </c>
      <c r="B66">
        <v>80</v>
      </c>
      <c r="C66" s="6">
        <v>2286.44</v>
      </c>
      <c r="D66" s="6">
        <v>643.44000000000005</v>
      </c>
      <c r="E66" s="6">
        <v>1012.39</v>
      </c>
      <c r="F66" s="7">
        <f t="shared" si="6"/>
        <v>1829.15</v>
      </c>
      <c r="G66" s="6">
        <v>2651.26</v>
      </c>
      <c r="H66" s="6">
        <v>480.41</v>
      </c>
      <c r="I66" s="6">
        <f t="shared" si="7"/>
        <v>3826.6800000000003</v>
      </c>
      <c r="J66" s="6">
        <f t="shared" si="8"/>
        <v>4464.46</v>
      </c>
      <c r="K66" s="6">
        <f t="shared" si="9"/>
        <v>173.2</v>
      </c>
      <c r="L66" s="6">
        <f t="shared" si="10"/>
        <v>25.78</v>
      </c>
    </row>
    <row r="67" spans="1:12" x14ac:dyDescent="0.25">
      <c r="A67" s="7">
        <f t="shared" si="11"/>
        <v>3601</v>
      </c>
      <c r="B67">
        <v>80</v>
      </c>
      <c r="C67" s="6">
        <v>2310.1799999999998</v>
      </c>
      <c r="D67" s="6">
        <v>652.5</v>
      </c>
      <c r="E67" s="6">
        <v>1026.6400000000001</v>
      </c>
      <c r="F67" s="7">
        <f t="shared" si="6"/>
        <v>1848.14</v>
      </c>
      <c r="G67" s="6">
        <v>2686.93</v>
      </c>
      <c r="H67" s="6">
        <v>486.87</v>
      </c>
      <c r="I67" s="6">
        <f t="shared" si="7"/>
        <v>3879.2</v>
      </c>
      <c r="J67" s="6">
        <f t="shared" si="8"/>
        <v>4525.7333333333336</v>
      </c>
      <c r="K67" s="6">
        <f t="shared" si="9"/>
        <v>173.2</v>
      </c>
      <c r="L67" s="6">
        <f t="shared" si="10"/>
        <v>26.13</v>
      </c>
    </row>
    <row r="68" spans="1:12" x14ac:dyDescent="0.25">
      <c r="A68" s="7">
        <f t="shared" si="11"/>
        <v>3651</v>
      </c>
      <c r="B68">
        <v>80</v>
      </c>
      <c r="C68" s="6">
        <v>2333.9299999999998</v>
      </c>
      <c r="D68" s="6">
        <v>661.56</v>
      </c>
      <c r="E68" s="6">
        <v>1040.9000000000001</v>
      </c>
      <c r="F68" s="7">
        <f t="shared" ref="F68:F103" si="12">+ROUND(C68*B68/100,2)</f>
        <v>1867.14</v>
      </c>
      <c r="G68" s="6">
        <v>2722.63</v>
      </c>
      <c r="H68" s="6">
        <v>493.34</v>
      </c>
      <c r="I68" s="6">
        <f t="shared" ref="I68:I99" si="13">G68+D68+E68-H68</f>
        <v>3931.75</v>
      </c>
      <c r="J68" s="6">
        <f t="shared" ref="J68:J99" si="14">I68+I68/6</f>
        <v>4587.041666666667</v>
      </c>
      <c r="K68" s="6">
        <f t="shared" ref="K68:K103" si="15">ROUND(40*4.33,2)</f>
        <v>173.2</v>
      </c>
      <c r="L68" s="6">
        <f t="shared" ref="L68:L99" si="16">+ROUND(J68/K68,2)</f>
        <v>26.48</v>
      </c>
    </row>
    <row r="69" spans="1:12" x14ac:dyDescent="0.25">
      <c r="A69" s="7">
        <f t="shared" si="11"/>
        <v>3701</v>
      </c>
      <c r="B69">
        <v>80</v>
      </c>
      <c r="C69" s="6">
        <v>2357.67</v>
      </c>
      <c r="D69" s="6">
        <v>670.62</v>
      </c>
      <c r="E69" s="6">
        <v>1055.1500000000001</v>
      </c>
      <c r="F69" s="7">
        <f t="shared" si="12"/>
        <v>1886.14</v>
      </c>
      <c r="G69" s="6">
        <v>2758.33</v>
      </c>
      <c r="H69" s="6">
        <v>499.81</v>
      </c>
      <c r="I69" s="6">
        <f t="shared" si="13"/>
        <v>3984.2900000000004</v>
      </c>
      <c r="J69" s="6">
        <f t="shared" si="14"/>
        <v>4648.338333333334</v>
      </c>
      <c r="K69" s="6">
        <f t="shared" si="15"/>
        <v>173.2</v>
      </c>
      <c r="L69" s="6">
        <f t="shared" si="16"/>
        <v>26.84</v>
      </c>
    </row>
    <row r="70" spans="1:12" x14ac:dyDescent="0.25">
      <c r="A70" s="7">
        <f t="shared" ref="A70:A102" si="17">+A69+50</f>
        <v>3751</v>
      </c>
      <c r="B70">
        <v>80</v>
      </c>
      <c r="C70" s="6">
        <v>2381.42</v>
      </c>
      <c r="D70" s="6">
        <v>679.68</v>
      </c>
      <c r="E70" s="6">
        <v>1069.4100000000001</v>
      </c>
      <c r="F70" s="7">
        <f t="shared" si="12"/>
        <v>1905.14</v>
      </c>
      <c r="G70" s="6">
        <v>2794.03</v>
      </c>
      <c r="H70" s="6">
        <v>506.28</v>
      </c>
      <c r="I70" s="6">
        <f t="shared" si="13"/>
        <v>4036.84</v>
      </c>
      <c r="J70" s="6">
        <f t="shared" si="14"/>
        <v>4709.6466666666665</v>
      </c>
      <c r="K70" s="6">
        <f t="shared" si="15"/>
        <v>173.2</v>
      </c>
      <c r="L70" s="6">
        <f t="shared" si="16"/>
        <v>27.19</v>
      </c>
    </row>
    <row r="71" spans="1:12" x14ac:dyDescent="0.25">
      <c r="A71" s="7">
        <f t="shared" si="17"/>
        <v>3801</v>
      </c>
      <c r="B71">
        <v>80</v>
      </c>
      <c r="C71" s="6">
        <v>2405.16</v>
      </c>
      <c r="D71" s="6">
        <v>688.74</v>
      </c>
      <c r="E71" s="6">
        <v>1083.6600000000001</v>
      </c>
      <c r="F71" s="7">
        <f t="shared" si="12"/>
        <v>1924.13</v>
      </c>
      <c r="G71" s="6">
        <v>2829.71</v>
      </c>
      <c r="H71" s="6">
        <v>512.74</v>
      </c>
      <c r="I71" s="6">
        <f t="shared" si="13"/>
        <v>4089.37</v>
      </c>
      <c r="J71" s="6">
        <f t="shared" si="14"/>
        <v>4770.9316666666664</v>
      </c>
      <c r="K71" s="6">
        <f t="shared" si="15"/>
        <v>173.2</v>
      </c>
      <c r="L71" s="6">
        <f t="shared" si="16"/>
        <v>27.55</v>
      </c>
    </row>
    <row r="72" spans="1:12" x14ac:dyDescent="0.25">
      <c r="A72" s="7">
        <f t="shared" si="17"/>
        <v>3851</v>
      </c>
      <c r="B72">
        <v>80</v>
      </c>
      <c r="C72" s="6">
        <v>2428.91</v>
      </c>
      <c r="D72" s="6">
        <v>697.8</v>
      </c>
      <c r="E72" s="6">
        <v>1097.92</v>
      </c>
      <c r="F72" s="7">
        <f t="shared" si="12"/>
        <v>1943.13</v>
      </c>
      <c r="G72" s="6">
        <v>2865.41</v>
      </c>
      <c r="H72" s="6">
        <v>519.21</v>
      </c>
      <c r="I72" s="6">
        <f t="shared" si="13"/>
        <v>4141.92</v>
      </c>
      <c r="J72" s="6">
        <f t="shared" si="14"/>
        <v>4832.24</v>
      </c>
      <c r="K72" s="6">
        <f t="shared" si="15"/>
        <v>173.2</v>
      </c>
      <c r="L72" s="6">
        <f t="shared" si="16"/>
        <v>27.9</v>
      </c>
    </row>
    <row r="73" spans="1:12" x14ac:dyDescent="0.25">
      <c r="A73" s="7">
        <f t="shared" si="17"/>
        <v>3901</v>
      </c>
      <c r="B73">
        <v>80</v>
      </c>
      <c r="C73" s="6">
        <v>2452.65</v>
      </c>
      <c r="D73" s="6">
        <v>706.86</v>
      </c>
      <c r="E73" s="6">
        <v>1112.17</v>
      </c>
      <c r="F73" s="7">
        <f t="shared" si="12"/>
        <v>1962.12</v>
      </c>
      <c r="G73" s="6">
        <v>2901.09</v>
      </c>
      <c r="H73" s="6">
        <v>525.67999999999995</v>
      </c>
      <c r="I73" s="6">
        <f t="shared" si="13"/>
        <v>4194.4400000000005</v>
      </c>
      <c r="J73" s="6">
        <f t="shared" si="14"/>
        <v>4893.5133333333342</v>
      </c>
      <c r="K73" s="6">
        <f t="shared" si="15"/>
        <v>173.2</v>
      </c>
      <c r="L73" s="6">
        <f t="shared" si="16"/>
        <v>28.25</v>
      </c>
    </row>
    <row r="74" spans="1:12" x14ac:dyDescent="0.25">
      <c r="A74" s="7">
        <f t="shared" si="17"/>
        <v>3951</v>
      </c>
      <c r="B74">
        <v>80</v>
      </c>
      <c r="C74" s="6">
        <v>2476.4</v>
      </c>
      <c r="D74" s="6">
        <v>715.92</v>
      </c>
      <c r="E74" s="6">
        <v>1126.43</v>
      </c>
      <c r="F74" s="7">
        <f t="shared" si="12"/>
        <v>1981.12</v>
      </c>
      <c r="G74" s="6">
        <v>2936.8</v>
      </c>
      <c r="H74" s="6">
        <v>532.15</v>
      </c>
      <c r="I74" s="6">
        <f t="shared" si="13"/>
        <v>4247.0000000000009</v>
      </c>
      <c r="J74" s="6">
        <f t="shared" si="14"/>
        <v>4954.8333333333339</v>
      </c>
      <c r="K74" s="6">
        <f t="shared" si="15"/>
        <v>173.2</v>
      </c>
      <c r="L74" s="6">
        <f t="shared" si="16"/>
        <v>28.61</v>
      </c>
    </row>
    <row r="75" spans="1:12" x14ac:dyDescent="0.25">
      <c r="A75" s="7">
        <f t="shared" si="17"/>
        <v>4001</v>
      </c>
      <c r="B75">
        <v>80</v>
      </c>
      <c r="C75" s="6">
        <v>2500.14</v>
      </c>
      <c r="D75" s="6">
        <v>724.98</v>
      </c>
      <c r="E75" s="6">
        <v>1140.68</v>
      </c>
      <c r="F75" s="7">
        <f t="shared" si="12"/>
        <v>2000.11</v>
      </c>
      <c r="G75" s="6">
        <v>2972.47</v>
      </c>
      <c r="H75" s="6">
        <v>538.61</v>
      </c>
      <c r="I75" s="6">
        <f t="shared" si="13"/>
        <v>4299.5200000000004</v>
      </c>
      <c r="J75" s="6">
        <f t="shared" si="14"/>
        <v>5016.1066666666675</v>
      </c>
      <c r="K75" s="6">
        <f t="shared" si="15"/>
        <v>173.2</v>
      </c>
      <c r="L75" s="6">
        <f t="shared" si="16"/>
        <v>28.96</v>
      </c>
    </row>
    <row r="76" spans="1:12" x14ac:dyDescent="0.25">
      <c r="A76" s="7">
        <f t="shared" si="17"/>
        <v>4051</v>
      </c>
      <c r="B76">
        <v>80</v>
      </c>
      <c r="C76" s="6">
        <v>2523.89</v>
      </c>
      <c r="D76" s="6">
        <v>734.04</v>
      </c>
      <c r="E76" s="6">
        <v>1154.94</v>
      </c>
      <c r="F76" s="7">
        <f t="shared" si="12"/>
        <v>2019.11</v>
      </c>
      <c r="G76" s="6">
        <v>3008.17</v>
      </c>
      <c r="H76" s="6">
        <v>545.08000000000004</v>
      </c>
      <c r="I76" s="6">
        <f t="shared" si="13"/>
        <v>4352.07</v>
      </c>
      <c r="J76" s="6">
        <f t="shared" si="14"/>
        <v>5077.415</v>
      </c>
      <c r="K76" s="6">
        <f t="shared" si="15"/>
        <v>173.2</v>
      </c>
      <c r="L76" s="6">
        <f t="shared" si="16"/>
        <v>29.32</v>
      </c>
    </row>
    <row r="77" spans="1:12" x14ac:dyDescent="0.25">
      <c r="A77" s="7">
        <f t="shared" si="17"/>
        <v>4101</v>
      </c>
      <c r="B77">
        <v>80</v>
      </c>
      <c r="C77" s="6">
        <v>2547.64</v>
      </c>
      <c r="D77" s="6">
        <v>743.1</v>
      </c>
      <c r="E77" s="6">
        <v>1169.19</v>
      </c>
      <c r="F77" s="7">
        <f t="shared" si="12"/>
        <v>2038.11</v>
      </c>
      <c r="G77" s="6">
        <v>3043.87</v>
      </c>
      <c r="H77" s="6">
        <v>551.54999999999995</v>
      </c>
      <c r="I77" s="6">
        <f t="shared" si="13"/>
        <v>4404.6099999999997</v>
      </c>
      <c r="J77" s="6">
        <f t="shared" si="14"/>
        <v>5138.7116666666661</v>
      </c>
      <c r="K77" s="6">
        <f t="shared" si="15"/>
        <v>173.2</v>
      </c>
      <c r="L77" s="6">
        <f t="shared" si="16"/>
        <v>29.67</v>
      </c>
    </row>
    <row r="78" spans="1:12" x14ac:dyDescent="0.25">
      <c r="A78" s="7">
        <f t="shared" si="17"/>
        <v>4151</v>
      </c>
      <c r="B78">
        <v>80</v>
      </c>
      <c r="C78" s="6">
        <v>2571.38</v>
      </c>
      <c r="D78" s="6">
        <v>752.16</v>
      </c>
      <c r="E78" s="6">
        <v>1183.45</v>
      </c>
      <c r="F78" s="7">
        <f t="shared" si="12"/>
        <v>2057.1</v>
      </c>
      <c r="G78" s="6">
        <v>3079.55</v>
      </c>
      <c r="H78" s="6">
        <v>558.01</v>
      </c>
      <c r="I78" s="6">
        <f t="shared" si="13"/>
        <v>4457.1499999999996</v>
      </c>
      <c r="J78" s="6">
        <f t="shared" si="14"/>
        <v>5200.0083333333332</v>
      </c>
      <c r="K78" s="6">
        <f t="shared" si="15"/>
        <v>173.2</v>
      </c>
      <c r="L78" s="6">
        <f t="shared" si="16"/>
        <v>30.02</v>
      </c>
    </row>
    <row r="79" spans="1:12" x14ac:dyDescent="0.25">
      <c r="A79" s="7">
        <f t="shared" si="17"/>
        <v>4201</v>
      </c>
      <c r="B79">
        <v>80</v>
      </c>
      <c r="C79" s="6">
        <v>2595.13</v>
      </c>
      <c r="D79" s="6">
        <v>761.22</v>
      </c>
      <c r="E79" s="6">
        <v>1197.7</v>
      </c>
      <c r="F79" s="7">
        <f t="shared" si="12"/>
        <v>2076.1</v>
      </c>
      <c r="G79" s="6">
        <v>3115.25</v>
      </c>
      <c r="H79" s="6">
        <v>564.48</v>
      </c>
      <c r="I79" s="6">
        <f t="shared" si="13"/>
        <v>4509.6900000000005</v>
      </c>
      <c r="J79" s="6">
        <f t="shared" si="14"/>
        <v>5261.3050000000003</v>
      </c>
      <c r="K79" s="6">
        <f t="shared" si="15"/>
        <v>173.2</v>
      </c>
      <c r="L79" s="6">
        <f t="shared" si="16"/>
        <v>30.38</v>
      </c>
    </row>
    <row r="80" spans="1:12" x14ac:dyDescent="0.25">
      <c r="A80" s="7">
        <f t="shared" si="17"/>
        <v>4251</v>
      </c>
      <c r="B80">
        <v>80</v>
      </c>
      <c r="C80" s="6">
        <v>2618.87</v>
      </c>
      <c r="D80" s="6">
        <v>770.28</v>
      </c>
      <c r="E80" s="6">
        <v>1211.96</v>
      </c>
      <c r="F80" s="7">
        <f t="shared" si="12"/>
        <v>2095.1</v>
      </c>
      <c r="G80" s="6">
        <v>3150.95</v>
      </c>
      <c r="H80" s="6">
        <v>570.95000000000005</v>
      </c>
      <c r="I80" s="6">
        <f t="shared" si="13"/>
        <v>4562.24</v>
      </c>
      <c r="J80" s="6">
        <f t="shared" si="14"/>
        <v>5322.6133333333328</v>
      </c>
      <c r="K80" s="6">
        <f t="shared" si="15"/>
        <v>173.2</v>
      </c>
      <c r="L80" s="6">
        <f t="shared" si="16"/>
        <v>30.73</v>
      </c>
    </row>
    <row r="81" spans="1:12" x14ac:dyDescent="0.25">
      <c r="A81" s="7">
        <f t="shared" si="17"/>
        <v>4301</v>
      </c>
      <c r="B81">
        <v>80</v>
      </c>
      <c r="C81" s="6">
        <v>2642.62</v>
      </c>
      <c r="D81" s="6">
        <v>779.34</v>
      </c>
      <c r="E81" s="6">
        <v>1226.21</v>
      </c>
      <c r="F81" s="7">
        <f t="shared" si="12"/>
        <v>2114.1</v>
      </c>
      <c r="G81" s="6">
        <v>3188.1</v>
      </c>
      <c r="H81" s="6">
        <v>577.67999999999995</v>
      </c>
      <c r="I81" s="6">
        <f t="shared" si="13"/>
        <v>4615.9699999999993</v>
      </c>
      <c r="J81" s="6">
        <f t="shared" si="14"/>
        <v>5385.2983333333323</v>
      </c>
      <c r="K81" s="6">
        <f t="shared" si="15"/>
        <v>173.2</v>
      </c>
      <c r="L81" s="6">
        <f t="shared" si="16"/>
        <v>31.09</v>
      </c>
    </row>
    <row r="82" spans="1:12" x14ac:dyDescent="0.25">
      <c r="A82" s="7">
        <f t="shared" si="17"/>
        <v>4351</v>
      </c>
      <c r="B82">
        <v>80</v>
      </c>
      <c r="C82" s="6">
        <v>2666.36</v>
      </c>
      <c r="D82" s="6">
        <v>788.4</v>
      </c>
      <c r="E82" s="6">
        <v>1240.47</v>
      </c>
      <c r="F82" s="7">
        <f t="shared" si="12"/>
        <v>2133.09</v>
      </c>
      <c r="G82" s="6">
        <v>3228.1</v>
      </c>
      <c r="H82" s="6">
        <v>584.92999999999995</v>
      </c>
      <c r="I82" s="6">
        <f t="shared" si="13"/>
        <v>4672.04</v>
      </c>
      <c r="J82" s="6">
        <f t="shared" si="14"/>
        <v>5450.7133333333331</v>
      </c>
      <c r="K82" s="6">
        <f t="shared" si="15"/>
        <v>173.2</v>
      </c>
      <c r="L82" s="6">
        <f t="shared" si="16"/>
        <v>31.47</v>
      </c>
    </row>
    <row r="83" spans="1:12" x14ac:dyDescent="0.25">
      <c r="A83" s="7">
        <f t="shared" si="17"/>
        <v>4401</v>
      </c>
      <c r="B83">
        <v>80</v>
      </c>
      <c r="C83" s="6">
        <v>2690.11</v>
      </c>
      <c r="D83" s="6">
        <v>797.46</v>
      </c>
      <c r="E83" s="6">
        <v>1254.72</v>
      </c>
      <c r="F83" s="7">
        <f t="shared" si="12"/>
        <v>2152.09</v>
      </c>
      <c r="G83" s="6">
        <v>3268.1</v>
      </c>
      <c r="H83" s="6">
        <v>592.17999999999995</v>
      </c>
      <c r="I83" s="6">
        <f t="shared" si="13"/>
        <v>4728.0999999999995</v>
      </c>
      <c r="J83" s="6">
        <f t="shared" si="14"/>
        <v>5516.1166666666659</v>
      </c>
      <c r="K83" s="6">
        <f t="shared" si="15"/>
        <v>173.2</v>
      </c>
      <c r="L83" s="6">
        <f t="shared" si="16"/>
        <v>31.85</v>
      </c>
    </row>
    <row r="84" spans="1:12" x14ac:dyDescent="0.25">
      <c r="A84" s="7">
        <f t="shared" si="17"/>
        <v>4451</v>
      </c>
      <c r="B84">
        <v>80</v>
      </c>
      <c r="C84" s="6">
        <v>2713.85</v>
      </c>
      <c r="D84" s="6">
        <v>806.52</v>
      </c>
      <c r="E84" s="6">
        <v>1268.98</v>
      </c>
      <c r="F84" s="7">
        <f t="shared" si="12"/>
        <v>2171.08</v>
      </c>
      <c r="G84" s="6">
        <v>3308.1</v>
      </c>
      <c r="H84" s="6">
        <v>599.42999999999995</v>
      </c>
      <c r="I84" s="6">
        <f t="shared" si="13"/>
        <v>4784.17</v>
      </c>
      <c r="J84" s="6">
        <f t="shared" si="14"/>
        <v>5581.5316666666668</v>
      </c>
      <c r="K84" s="6">
        <f t="shared" si="15"/>
        <v>173.2</v>
      </c>
      <c r="L84" s="6">
        <f t="shared" si="16"/>
        <v>32.229999999999997</v>
      </c>
    </row>
    <row r="85" spans="1:12" x14ac:dyDescent="0.25">
      <c r="A85" s="7">
        <f t="shared" si="17"/>
        <v>4501</v>
      </c>
      <c r="B85">
        <v>80</v>
      </c>
      <c r="C85" s="6">
        <v>2737.6</v>
      </c>
      <c r="D85" s="6">
        <v>815.58</v>
      </c>
      <c r="E85" s="6">
        <v>1283.23</v>
      </c>
      <c r="F85" s="7">
        <f t="shared" si="12"/>
        <v>2190.08</v>
      </c>
      <c r="G85" s="6">
        <v>3348.09</v>
      </c>
      <c r="H85" s="6">
        <v>606.66999999999996</v>
      </c>
      <c r="I85" s="6">
        <f t="shared" si="13"/>
        <v>4840.2299999999996</v>
      </c>
      <c r="J85" s="6">
        <f t="shared" si="14"/>
        <v>5646.9349999999995</v>
      </c>
      <c r="K85" s="6">
        <f t="shared" si="15"/>
        <v>173.2</v>
      </c>
      <c r="L85" s="6">
        <f t="shared" si="16"/>
        <v>32.6</v>
      </c>
    </row>
    <row r="86" spans="1:12" x14ac:dyDescent="0.25">
      <c r="A86" s="7">
        <f t="shared" si="17"/>
        <v>4551</v>
      </c>
      <c r="B86">
        <v>80</v>
      </c>
      <c r="C86" s="6">
        <v>2761.34</v>
      </c>
      <c r="D86" s="6">
        <v>824.64</v>
      </c>
      <c r="E86" s="6">
        <v>1297.49</v>
      </c>
      <c r="F86" s="7">
        <f t="shared" si="12"/>
        <v>2209.0700000000002</v>
      </c>
      <c r="G86" s="6">
        <v>3388.09</v>
      </c>
      <c r="H86" s="6">
        <v>613.91999999999996</v>
      </c>
      <c r="I86" s="6">
        <f t="shared" si="13"/>
        <v>4896.3</v>
      </c>
      <c r="J86" s="6">
        <f t="shared" si="14"/>
        <v>5712.35</v>
      </c>
      <c r="K86" s="6">
        <f t="shared" si="15"/>
        <v>173.2</v>
      </c>
      <c r="L86" s="6">
        <f t="shared" si="16"/>
        <v>32.979999999999997</v>
      </c>
    </row>
    <row r="87" spans="1:12" x14ac:dyDescent="0.25">
      <c r="A87" s="7">
        <f t="shared" si="17"/>
        <v>4601</v>
      </c>
      <c r="B87">
        <v>80</v>
      </c>
      <c r="C87" s="6">
        <v>2785.09</v>
      </c>
      <c r="D87" s="6">
        <v>833.7</v>
      </c>
      <c r="E87" s="6">
        <v>1311.74</v>
      </c>
      <c r="F87" s="7">
        <f t="shared" si="12"/>
        <v>2228.0700000000002</v>
      </c>
      <c r="G87" s="6">
        <v>3428.09</v>
      </c>
      <c r="H87" s="6">
        <v>621.16999999999996</v>
      </c>
      <c r="I87" s="6">
        <f t="shared" si="13"/>
        <v>4952.3599999999997</v>
      </c>
      <c r="J87" s="6">
        <f t="shared" si="14"/>
        <v>5777.7533333333331</v>
      </c>
      <c r="K87" s="6">
        <f t="shared" si="15"/>
        <v>173.2</v>
      </c>
      <c r="L87" s="6">
        <f t="shared" si="16"/>
        <v>33.36</v>
      </c>
    </row>
    <row r="88" spans="1:12" x14ac:dyDescent="0.25">
      <c r="A88" s="7">
        <f t="shared" si="17"/>
        <v>4651</v>
      </c>
      <c r="B88">
        <v>80</v>
      </c>
      <c r="C88" s="6">
        <v>2808.83</v>
      </c>
      <c r="D88" s="6">
        <v>842.76</v>
      </c>
      <c r="E88" s="6">
        <v>1326</v>
      </c>
      <c r="F88" s="7">
        <f t="shared" si="12"/>
        <v>2247.06</v>
      </c>
      <c r="G88" s="6">
        <v>3468.09</v>
      </c>
      <c r="H88" s="6">
        <v>628.41999999999996</v>
      </c>
      <c r="I88" s="6">
        <f t="shared" si="13"/>
        <v>5008.43</v>
      </c>
      <c r="J88" s="6">
        <f t="shared" si="14"/>
        <v>5843.168333333334</v>
      </c>
      <c r="K88" s="6">
        <f t="shared" si="15"/>
        <v>173.2</v>
      </c>
      <c r="L88" s="6">
        <f t="shared" si="16"/>
        <v>33.74</v>
      </c>
    </row>
    <row r="89" spans="1:12" x14ac:dyDescent="0.25">
      <c r="A89" s="7">
        <f t="shared" si="17"/>
        <v>4701</v>
      </c>
      <c r="B89">
        <v>80</v>
      </c>
      <c r="C89" s="6">
        <v>2832.58</v>
      </c>
      <c r="D89" s="6">
        <v>851.82</v>
      </c>
      <c r="E89" s="6">
        <v>1340.25</v>
      </c>
      <c r="F89" s="7">
        <f t="shared" si="12"/>
        <v>2266.06</v>
      </c>
      <c r="G89" s="6">
        <v>3508.08</v>
      </c>
      <c r="H89" s="6">
        <v>635.66</v>
      </c>
      <c r="I89" s="6">
        <f t="shared" si="13"/>
        <v>5064.49</v>
      </c>
      <c r="J89" s="6">
        <f t="shared" si="14"/>
        <v>5908.5716666666667</v>
      </c>
      <c r="K89" s="6">
        <f t="shared" si="15"/>
        <v>173.2</v>
      </c>
      <c r="L89" s="6">
        <f t="shared" si="16"/>
        <v>34.11</v>
      </c>
    </row>
    <row r="90" spans="1:12" x14ac:dyDescent="0.25">
      <c r="A90" s="7">
        <f t="shared" si="17"/>
        <v>4751</v>
      </c>
      <c r="B90">
        <v>80</v>
      </c>
      <c r="C90" s="7">
        <v>2856.32</v>
      </c>
      <c r="D90" s="6">
        <v>860.88</v>
      </c>
      <c r="E90" s="6">
        <v>1354.51</v>
      </c>
      <c r="F90" s="7">
        <f t="shared" si="12"/>
        <v>2285.06</v>
      </c>
      <c r="G90" s="6">
        <v>3548.09</v>
      </c>
      <c r="H90" s="6">
        <v>642.91</v>
      </c>
      <c r="I90" s="6">
        <f t="shared" si="13"/>
        <v>5120.5700000000006</v>
      </c>
      <c r="J90" s="6">
        <f t="shared" si="14"/>
        <v>5973.9983333333339</v>
      </c>
      <c r="K90" s="6">
        <f t="shared" si="15"/>
        <v>173.2</v>
      </c>
      <c r="L90" s="6">
        <f t="shared" si="16"/>
        <v>34.49</v>
      </c>
    </row>
    <row r="91" spans="1:12" x14ac:dyDescent="0.25">
      <c r="A91" s="7">
        <f t="shared" si="17"/>
        <v>4801</v>
      </c>
      <c r="B91">
        <v>80</v>
      </c>
      <c r="C91" s="6">
        <v>2880.07</v>
      </c>
      <c r="D91" s="6">
        <v>869.94</v>
      </c>
      <c r="E91" s="6">
        <v>1368.76</v>
      </c>
      <c r="F91" s="7">
        <f t="shared" si="12"/>
        <v>2304.06</v>
      </c>
      <c r="G91" s="6">
        <v>3588.1</v>
      </c>
      <c r="H91" s="6">
        <v>650.16</v>
      </c>
      <c r="I91" s="6">
        <f t="shared" si="13"/>
        <v>5176.6400000000003</v>
      </c>
      <c r="J91" s="6">
        <f t="shared" si="14"/>
        <v>6039.4133333333339</v>
      </c>
      <c r="K91" s="6">
        <f t="shared" si="15"/>
        <v>173.2</v>
      </c>
      <c r="L91" s="6">
        <f t="shared" si="16"/>
        <v>34.869999999999997</v>
      </c>
    </row>
    <row r="92" spans="1:12" x14ac:dyDescent="0.25">
      <c r="A92" s="7">
        <f t="shared" si="17"/>
        <v>4851</v>
      </c>
      <c r="B92">
        <v>80</v>
      </c>
      <c r="C92" s="6">
        <v>2903.81</v>
      </c>
      <c r="D92" s="6">
        <v>879</v>
      </c>
      <c r="E92" s="6">
        <v>1383.02</v>
      </c>
      <c r="F92" s="7">
        <f t="shared" si="12"/>
        <v>2323.0500000000002</v>
      </c>
      <c r="G92" s="6">
        <v>3628.09</v>
      </c>
      <c r="H92" s="6">
        <v>657.41</v>
      </c>
      <c r="I92" s="6">
        <f t="shared" si="13"/>
        <v>5232.7000000000007</v>
      </c>
      <c r="J92" s="6">
        <f t="shared" si="14"/>
        <v>6104.8166666666675</v>
      </c>
      <c r="K92" s="6">
        <f t="shared" si="15"/>
        <v>173.2</v>
      </c>
      <c r="L92" s="6">
        <f t="shared" si="16"/>
        <v>35.25</v>
      </c>
    </row>
    <row r="93" spans="1:12" x14ac:dyDescent="0.25">
      <c r="A93" s="7">
        <f t="shared" si="17"/>
        <v>4901</v>
      </c>
      <c r="B93">
        <v>80</v>
      </c>
      <c r="C93" s="6">
        <v>2927.56</v>
      </c>
      <c r="D93" s="6">
        <v>888.06</v>
      </c>
      <c r="E93" s="6">
        <v>1397.27</v>
      </c>
      <c r="F93" s="7">
        <f t="shared" si="12"/>
        <v>2342.0500000000002</v>
      </c>
      <c r="G93" s="6">
        <v>3668.1</v>
      </c>
      <c r="H93" s="6">
        <v>664.66</v>
      </c>
      <c r="I93" s="6">
        <f t="shared" si="13"/>
        <v>5288.77</v>
      </c>
      <c r="J93" s="6">
        <f t="shared" si="14"/>
        <v>6170.2316666666675</v>
      </c>
      <c r="K93" s="6">
        <f t="shared" si="15"/>
        <v>173.2</v>
      </c>
      <c r="L93" s="6">
        <f t="shared" si="16"/>
        <v>35.619999999999997</v>
      </c>
    </row>
    <row r="94" spans="1:12" x14ac:dyDescent="0.25">
      <c r="A94" s="7">
        <f t="shared" si="17"/>
        <v>4951</v>
      </c>
      <c r="B94">
        <v>80</v>
      </c>
      <c r="C94" s="6">
        <v>2951.3</v>
      </c>
      <c r="D94" s="6">
        <v>897.12</v>
      </c>
      <c r="E94" s="6">
        <v>1411.53</v>
      </c>
      <c r="F94" s="7">
        <f t="shared" si="12"/>
        <v>2361.04</v>
      </c>
      <c r="G94" s="6">
        <v>3708.08</v>
      </c>
      <c r="H94" s="6">
        <v>671.9</v>
      </c>
      <c r="I94" s="6">
        <f t="shared" si="13"/>
        <v>5344.83</v>
      </c>
      <c r="J94" s="6">
        <f t="shared" si="14"/>
        <v>6235.6350000000002</v>
      </c>
      <c r="K94" s="6">
        <f t="shared" si="15"/>
        <v>173.2</v>
      </c>
      <c r="L94" s="6">
        <f t="shared" si="16"/>
        <v>36</v>
      </c>
    </row>
    <row r="95" spans="1:12" x14ac:dyDescent="0.25">
      <c r="A95" s="7">
        <f t="shared" si="17"/>
        <v>5001</v>
      </c>
      <c r="B95">
        <v>80</v>
      </c>
      <c r="C95" s="6">
        <v>2975.05</v>
      </c>
      <c r="D95" s="6">
        <v>906.18</v>
      </c>
      <c r="E95" s="6">
        <v>1425.78</v>
      </c>
      <c r="F95" s="7">
        <f t="shared" si="12"/>
        <v>2380.04</v>
      </c>
      <c r="G95" s="6">
        <v>3748.09</v>
      </c>
      <c r="H95" s="6">
        <v>679.15</v>
      </c>
      <c r="I95" s="6">
        <f t="shared" si="13"/>
        <v>5400.9000000000005</v>
      </c>
      <c r="J95" s="6">
        <f t="shared" si="14"/>
        <v>6301.0500000000011</v>
      </c>
      <c r="K95" s="6">
        <f t="shared" si="15"/>
        <v>173.2</v>
      </c>
      <c r="L95" s="6">
        <f t="shared" si="16"/>
        <v>36.380000000000003</v>
      </c>
    </row>
    <row r="96" spans="1:12" x14ac:dyDescent="0.25">
      <c r="A96" s="7">
        <f t="shared" si="17"/>
        <v>5051</v>
      </c>
      <c r="B96">
        <v>80</v>
      </c>
      <c r="C96" s="6">
        <v>2998.79</v>
      </c>
      <c r="D96" s="6">
        <v>915.24</v>
      </c>
      <c r="E96" s="6">
        <v>1440.04</v>
      </c>
      <c r="F96" s="7">
        <f t="shared" si="12"/>
        <v>2399.0300000000002</v>
      </c>
      <c r="G96" s="6">
        <v>3788.08</v>
      </c>
      <c r="H96" s="6">
        <v>686.4</v>
      </c>
      <c r="I96" s="6">
        <f t="shared" si="13"/>
        <v>5456.96</v>
      </c>
      <c r="J96" s="6">
        <f t="shared" si="14"/>
        <v>6366.4533333333329</v>
      </c>
      <c r="K96" s="6">
        <f t="shared" si="15"/>
        <v>173.2</v>
      </c>
      <c r="L96" s="6">
        <f t="shared" si="16"/>
        <v>36.76</v>
      </c>
    </row>
    <row r="97" spans="1:12" x14ac:dyDescent="0.25">
      <c r="A97" s="7">
        <f t="shared" si="17"/>
        <v>5101</v>
      </c>
      <c r="B97">
        <v>80</v>
      </c>
      <c r="C97" s="6">
        <v>3022.54</v>
      </c>
      <c r="D97" s="6">
        <v>924.3</v>
      </c>
      <c r="E97" s="6">
        <v>1454.29</v>
      </c>
      <c r="F97" s="7">
        <f t="shared" si="12"/>
        <v>2418.0300000000002</v>
      </c>
      <c r="G97" s="6">
        <v>3828.09</v>
      </c>
      <c r="H97" s="6">
        <v>693.65</v>
      </c>
      <c r="I97" s="6">
        <f t="shared" si="13"/>
        <v>5513.0300000000007</v>
      </c>
      <c r="J97" s="6">
        <f t="shared" si="14"/>
        <v>6431.8683333333338</v>
      </c>
      <c r="K97" s="6">
        <f t="shared" si="15"/>
        <v>173.2</v>
      </c>
      <c r="L97" s="6">
        <f t="shared" si="16"/>
        <v>37.14</v>
      </c>
    </row>
    <row r="98" spans="1:12" x14ac:dyDescent="0.25">
      <c r="A98" s="7">
        <f t="shared" si="17"/>
        <v>5151</v>
      </c>
      <c r="B98">
        <v>80</v>
      </c>
      <c r="C98" s="6">
        <v>3046.28</v>
      </c>
      <c r="D98" s="6">
        <v>933.36</v>
      </c>
      <c r="E98" s="6">
        <v>1468.55</v>
      </c>
      <c r="F98" s="7">
        <f t="shared" si="12"/>
        <v>2437.02</v>
      </c>
      <c r="G98" s="6">
        <v>3868.07</v>
      </c>
      <c r="H98" s="6">
        <v>700.89</v>
      </c>
      <c r="I98" s="6">
        <f t="shared" si="13"/>
        <v>5569.09</v>
      </c>
      <c r="J98" s="6">
        <f t="shared" si="14"/>
        <v>6497.2716666666665</v>
      </c>
      <c r="K98" s="6">
        <f t="shared" si="15"/>
        <v>173.2</v>
      </c>
      <c r="L98" s="6">
        <f t="shared" si="16"/>
        <v>37.51</v>
      </c>
    </row>
    <row r="99" spans="1:12" x14ac:dyDescent="0.25">
      <c r="A99" s="7">
        <f t="shared" si="17"/>
        <v>5201</v>
      </c>
      <c r="B99">
        <v>80</v>
      </c>
      <c r="C99" s="6">
        <v>3070.03</v>
      </c>
      <c r="D99" s="6">
        <v>942.42</v>
      </c>
      <c r="E99" s="6">
        <v>1482.8</v>
      </c>
      <c r="F99" s="7">
        <f t="shared" si="12"/>
        <v>2456.02</v>
      </c>
      <c r="G99" s="6">
        <v>3908.08</v>
      </c>
      <c r="H99" s="6">
        <v>708.14</v>
      </c>
      <c r="I99" s="6">
        <f t="shared" si="13"/>
        <v>5625.16</v>
      </c>
      <c r="J99" s="6">
        <f t="shared" si="14"/>
        <v>6562.6866666666665</v>
      </c>
      <c r="K99" s="6">
        <f t="shared" si="15"/>
        <v>173.2</v>
      </c>
      <c r="L99" s="6">
        <f t="shared" si="16"/>
        <v>37.89</v>
      </c>
    </row>
    <row r="100" spans="1:12" x14ac:dyDescent="0.25">
      <c r="A100" s="7">
        <f t="shared" si="17"/>
        <v>5251</v>
      </c>
      <c r="B100">
        <v>80</v>
      </c>
      <c r="C100" s="6">
        <v>3093.77</v>
      </c>
      <c r="D100" s="6">
        <v>951.48</v>
      </c>
      <c r="E100" s="6">
        <v>1497.06</v>
      </c>
      <c r="F100" s="7">
        <f t="shared" si="12"/>
        <v>2475.02</v>
      </c>
      <c r="G100" s="6">
        <v>3948.09</v>
      </c>
      <c r="H100" s="6">
        <v>715.39</v>
      </c>
      <c r="I100" s="6">
        <f t="shared" ref="I100:I103" si="18">G100+D100+E100-H100</f>
        <v>5681.2399999999989</v>
      </c>
      <c r="J100" s="6">
        <f t="shared" ref="J100:J103" si="19">I100+I100/6</f>
        <v>6628.1133333333319</v>
      </c>
      <c r="K100" s="6">
        <f t="shared" si="15"/>
        <v>173.2</v>
      </c>
      <c r="L100" s="6">
        <f t="shared" ref="L100:L103" si="20">+ROUND(J100/K100,2)</f>
        <v>38.270000000000003</v>
      </c>
    </row>
    <row r="101" spans="1:12" x14ac:dyDescent="0.25">
      <c r="A101" s="7">
        <f t="shared" si="17"/>
        <v>5301</v>
      </c>
      <c r="B101">
        <v>80</v>
      </c>
      <c r="C101" s="6">
        <v>3117.52</v>
      </c>
      <c r="D101" s="6">
        <v>960.54</v>
      </c>
      <c r="E101" s="6">
        <v>1511.31</v>
      </c>
      <c r="F101" s="7">
        <f t="shared" si="12"/>
        <v>2494.02</v>
      </c>
      <c r="G101" s="6">
        <v>3988.1</v>
      </c>
      <c r="H101" s="6">
        <v>722.64</v>
      </c>
      <c r="I101" s="6">
        <f t="shared" si="18"/>
        <v>5737.3099999999986</v>
      </c>
      <c r="J101" s="6">
        <f t="shared" si="19"/>
        <v>6693.5283333333318</v>
      </c>
      <c r="K101" s="6">
        <f t="shared" si="15"/>
        <v>173.2</v>
      </c>
      <c r="L101" s="6">
        <f t="shared" si="20"/>
        <v>38.65</v>
      </c>
    </row>
    <row r="102" spans="1:12" x14ac:dyDescent="0.25">
      <c r="A102" s="7">
        <f t="shared" si="17"/>
        <v>5351</v>
      </c>
      <c r="B102">
        <v>80</v>
      </c>
      <c r="C102" s="6">
        <v>3141.27</v>
      </c>
      <c r="D102" s="6">
        <v>969.6</v>
      </c>
      <c r="E102" s="6">
        <v>1525.57</v>
      </c>
      <c r="F102" s="7">
        <f t="shared" si="12"/>
        <v>2513.02</v>
      </c>
      <c r="G102" s="6">
        <v>4028.11</v>
      </c>
      <c r="H102" s="6">
        <v>729.89</v>
      </c>
      <c r="I102" s="6">
        <f t="shared" si="18"/>
        <v>5793.3899999999994</v>
      </c>
      <c r="J102" s="6">
        <f t="shared" si="19"/>
        <v>6758.954999999999</v>
      </c>
      <c r="K102" s="6">
        <f t="shared" si="15"/>
        <v>173.2</v>
      </c>
      <c r="L102" s="6">
        <f t="shared" si="20"/>
        <v>39.020000000000003</v>
      </c>
    </row>
    <row r="103" spans="1:12" x14ac:dyDescent="0.25">
      <c r="A103" s="7">
        <v>5370</v>
      </c>
      <c r="B103">
        <v>80</v>
      </c>
      <c r="C103" s="6">
        <v>3150.29</v>
      </c>
      <c r="D103" s="6">
        <v>973.04</v>
      </c>
      <c r="E103" s="6">
        <v>1530.99</v>
      </c>
      <c r="F103" s="7">
        <f t="shared" si="12"/>
        <v>2520.23</v>
      </c>
      <c r="G103" s="6">
        <v>4043.29</v>
      </c>
      <c r="H103" s="6">
        <v>732.64</v>
      </c>
      <c r="I103" s="6">
        <f t="shared" si="18"/>
        <v>5814.6799999999994</v>
      </c>
      <c r="J103" s="6">
        <f t="shared" si="19"/>
        <v>6783.7933333333331</v>
      </c>
      <c r="K103" s="6">
        <f t="shared" si="15"/>
        <v>173.2</v>
      </c>
      <c r="L103" s="6">
        <f t="shared" si="20"/>
        <v>39.17</v>
      </c>
    </row>
  </sheetData>
  <sheetProtection formatCells="0" formatColumns="0" formatRows="0" insertColumns="0" insertRows="0" insertHyperlinks="0" deleteColumns="0" deleteRows="0" sort="0" autoFilter="0" pivotTables="0"/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Header>&amp;CKurzarbeitsbeihilfe COVID-19
Pauschalsatztabelle für Normalarbeitszeit &amp;A WoStd.</oddHeader>
    <oddFooter>&amp;LStand: 19.03.2020&amp;RSeite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40</vt:lpstr>
      <vt:lpstr>Tabelle1!Drucktitel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Komada</dc:creator>
  <cp:lastModifiedBy>Ralph Hofmann</cp:lastModifiedBy>
  <cp:lastPrinted>2020-03-24T13:00:27Z</cp:lastPrinted>
  <dcterms:created xsi:type="dcterms:W3CDTF">2020-03-23T08:35:01Z</dcterms:created>
  <dcterms:modified xsi:type="dcterms:W3CDTF">2020-03-26T08:17:56Z</dcterms:modified>
</cp:coreProperties>
</file>